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fra\Desktop\"/>
    </mc:Choice>
  </mc:AlternateContent>
  <bookViews>
    <workbookView xWindow="0" yWindow="0" windowWidth="19200" windowHeight="7095"/>
  </bookViews>
  <sheets>
    <sheet name="פירוט תרומת אפיקי ההשקעה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" i="1" l="1"/>
  <c r="C15" i="1"/>
  <c r="C19" i="1"/>
  <c r="B21" i="1"/>
  <c r="C6" i="1" s="1"/>
  <c r="D21" i="1"/>
  <c r="E7" i="1" s="1"/>
  <c r="F21" i="1"/>
  <c r="G8" i="1" s="1"/>
  <c r="B24" i="1"/>
  <c r="C23" i="1" s="1"/>
  <c r="D24" i="1"/>
  <c r="E22" i="1" s="1"/>
  <c r="F24" i="1"/>
  <c r="G23" i="1" s="1"/>
  <c r="B27" i="1"/>
  <c r="C26" i="1" s="1"/>
  <c r="D27" i="1"/>
  <c r="E25" i="1" s="1"/>
  <c r="F27" i="1"/>
  <c r="G26" i="1" s="1"/>
  <c r="C25" i="1" l="1"/>
  <c r="C27" i="1" s="1"/>
  <c r="C22" i="1"/>
  <c r="C24" i="1" s="1"/>
  <c r="G13" i="1"/>
  <c r="G17" i="1"/>
  <c r="G9" i="1"/>
  <c r="E8" i="1"/>
  <c r="C7" i="1"/>
  <c r="E27" i="1"/>
  <c r="E24" i="1"/>
  <c r="E26" i="1"/>
  <c r="E23" i="1"/>
  <c r="E20" i="1"/>
  <c r="E16" i="1"/>
  <c r="E12" i="1"/>
  <c r="C20" i="1"/>
  <c r="G18" i="1"/>
  <c r="E17" i="1"/>
  <c r="C16" i="1"/>
  <c r="G14" i="1"/>
  <c r="E13" i="1"/>
  <c r="C12" i="1"/>
  <c r="G10" i="1"/>
  <c r="E9" i="1"/>
  <c r="C8" i="1"/>
  <c r="G6" i="1"/>
  <c r="G25" i="1"/>
  <c r="G27" i="1" s="1"/>
  <c r="G22" i="1"/>
  <c r="G24" i="1" s="1"/>
  <c r="G19" i="1"/>
  <c r="E18" i="1"/>
  <c r="C17" i="1"/>
  <c r="G15" i="1"/>
  <c r="E14" i="1"/>
  <c r="C13" i="1"/>
  <c r="G11" i="1"/>
  <c r="E10" i="1"/>
  <c r="C9" i="1"/>
  <c r="G7" i="1"/>
  <c r="E6" i="1"/>
  <c r="G20" i="1"/>
  <c r="E19" i="1"/>
  <c r="C18" i="1"/>
  <c r="G16" i="1"/>
  <c r="E15" i="1"/>
  <c r="C14" i="1"/>
  <c r="G12" i="1"/>
  <c r="E11" i="1"/>
  <c r="C10" i="1"/>
  <c r="D50" i="1"/>
  <c r="D47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0" i="1"/>
  <c r="F49" i="1"/>
  <c r="B49" i="1"/>
  <c r="D48" i="1"/>
  <c r="F47" i="1"/>
  <c r="F46" i="1"/>
  <c r="D46" i="1"/>
  <c r="F44" i="1"/>
  <c r="F43" i="1"/>
  <c r="F42" i="1"/>
  <c r="F41" i="1"/>
  <c r="F40" i="1"/>
  <c r="F39" i="1"/>
  <c r="F38" i="1"/>
  <c r="F37" i="1"/>
  <c r="F36" i="1"/>
  <c r="F35" i="1"/>
  <c r="F33" i="1"/>
  <c r="F32" i="1"/>
  <c r="F31" i="1"/>
  <c r="F30" i="1"/>
  <c r="C21" i="1" l="1"/>
  <c r="E21" i="1"/>
  <c r="G21" i="1"/>
  <c r="E42" i="1"/>
  <c r="E38" i="1"/>
  <c r="E34" i="1"/>
  <c r="E41" i="1"/>
  <c r="E37" i="1"/>
  <c r="E33" i="1"/>
  <c r="E44" i="1"/>
  <c r="E40" i="1"/>
  <c r="E36" i="1"/>
  <c r="E32" i="1"/>
  <c r="D45" i="1"/>
  <c r="E43" i="1"/>
  <c r="E39" i="1"/>
  <c r="E35" i="1"/>
  <c r="E31" i="1"/>
  <c r="B30" i="1"/>
  <c r="D31" i="1"/>
  <c r="F34" i="1"/>
  <c r="D49" i="1"/>
  <c r="B50" i="1"/>
  <c r="F50" i="1"/>
  <c r="E47" i="1"/>
  <c r="B51" i="1"/>
  <c r="C50" i="1" l="1"/>
  <c r="G31" i="1"/>
  <c r="G43" i="1"/>
  <c r="G34" i="1"/>
  <c r="G47" i="1"/>
  <c r="F51" i="1"/>
  <c r="G50" i="1"/>
  <c r="F45" i="1"/>
  <c r="E30" i="1"/>
  <c r="E45" i="1"/>
  <c r="F48" i="1"/>
  <c r="E50" i="1"/>
  <c r="D51" i="1"/>
  <c r="E46" i="1"/>
  <c r="E48" i="1"/>
  <c r="B47" i="1" l="1"/>
  <c r="E49" i="1"/>
  <c r="E51" i="1"/>
  <c r="G41" i="1"/>
  <c r="G42" i="1"/>
  <c r="G40" i="1"/>
  <c r="G49" i="1"/>
  <c r="G51" i="1"/>
  <c r="C49" i="1"/>
  <c r="C51" i="1"/>
  <c r="G44" i="1"/>
  <c r="G37" i="1"/>
  <c r="G33" i="1"/>
  <c r="G32" i="1"/>
  <c r="G35" i="1"/>
  <c r="G30" i="1"/>
  <c r="G48" i="1"/>
  <c r="G46" i="1"/>
  <c r="G38" i="1"/>
  <c r="G36" i="1"/>
  <c r="G39" i="1"/>
  <c r="B41" i="1" l="1"/>
  <c r="B36" i="1"/>
  <c r="B33" i="1"/>
  <c r="B46" i="1"/>
  <c r="B35" i="1"/>
  <c r="B39" i="1"/>
  <c r="B38" i="1"/>
  <c r="G45" i="1"/>
  <c r="B40" i="1" l="1"/>
  <c r="B43" i="1"/>
  <c r="C46" i="1"/>
  <c r="B32" i="1"/>
  <c r="B42" i="1"/>
  <c r="B34" i="1"/>
  <c r="B37" i="1"/>
  <c r="B31" i="1"/>
  <c r="C44" i="1"/>
  <c r="B44" i="1"/>
  <c r="B48" i="1"/>
  <c r="C47" i="1"/>
  <c r="C34" i="1" l="1"/>
  <c r="C40" i="1"/>
  <c r="C31" i="1"/>
  <c r="C32" i="1"/>
  <c r="C43" i="1"/>
  <c r="C37" i="1"/>
  <c r="B45" i="1"/>
  <c r="C41" i="1"/>
  <c r="C33" i="1"/>
  <c r="C39" i="1"/>
  <c r="C35" i="1"/>
  <c r="C36" i="1"/>
  <c r="C38" i="1"/>
  <c r="C42" i="1"/>
  <c r="C48" i="1"/>
  <c r="C30" i="1" l="1"/>
  <c r="C45" i="1"/>
</calcChain>
</file>

<file path=xl/sharedStrings.xml><?xml version="1.0" encoding="utf-8"?>
<sst xmlns="http://schemas.openxmlformats.org/spreadsheetml/2006/main" count="97" uniqueCount="74">
  <si>
    <t>פירוט תרומת אפיקי ההשקעה לתשואה הכוללת</t>
  </si>
  <si>
    <t>קנט- קרן לביטוח נזקי טבע בחקלאות</t>
  </si>
  <si>
    <t>פירוט תרומת אפיקי ההשקעה בגין התחייבויות מסוג -כללי</t>
  </si>
  <si>
    <t>מזומנים ושווי מזומנים</t>
  </si>
  <si>
    <t>אג"ח ממשלתיות סחירות</t>
  </si>
  <si>
    <t>אג"ח מיועדות</t>
  </si>
  <si>
    <t>אג"ח קונצרניות סחירות</t>
  </si>
  <si>
    <t>אג"ח קונצרניות לא סחירות</t>
  </si>
  <si>
    <t>מניות</t>
  </si>
  <si>
    <t>תעודות סל</t>
  </si>
  <si>
    <t xml:space="preserve">קרנות נאמנות </t>
  </si>
  <si>
    <t>הלוואות</t>
  </si>
  <si>
    <t>פיקדונות (שאינם מובנים)</t>
  </si>
  <si>
    <t>חוזים עתידיים</t>
  </si>
  <si>
    <t>השקעה בחברות מוחזקות</t>
  </si>
  <si>
    <t>קרנות השקעה</t>
  </si>
  <si>
    <t>זכויות במקרקעין</t>
  </si>
  <si>
    <t>נכסים אחרים</t>
  </si>
  <si>
    <t>סה"כ</t>
  </si>
  <si>
    <t>נכסים בארץ</t>
  </si>
  <si>
    <t>נכסים בחו"ל</t>
  </si>
  <si>
    <t>נכסים סחירים ונזילים</t>
  </si>
  <si>
    <t>נכסים לא סחירים</t>
  </si>
  <si>
    <t>קרנות נאמנות</t>
  </si>
  <si>
    <t>רבעון 1 תרומה להכנסות מהשקעות (באלפי ₪)</t>
  </si>
  <si>
    <t>רבעון 1 תרומה להכנסות מהשקעות (באחוזים)</t>
  </si>
  <si>
    <t>רבעון 1 תרומה להכנסה הכוללת (באלפי ₪)</t>
  </si>
  <si>
    <t>רבעון 1 תרומה להכנסה הכוללת (באחוזים)</t>
  </si>
  <si>
    <t>רבעון 2 תרומה להכנסות מהשקעות (באלפי ₪)</t>
  </si>
  <si>
    <t>רבעון 2 תרומה להכנסות מהשקעות (באחוזים)</t>
  </si>
  <si>
    <t>רבעון 2 תרומה להכנסה הכוללת (באלפי ₪)</t>
  </si>
  <si>
    <t>רבעון 2 תרומה להכנסה הכוללת (באחוזים)</t>
  </si>
  <si>
    <t>רבעון 3 תרומה להכנסות מהשקעות (באלפי ₪)</t>
  </si>
  <si>
    <t>רבעון 3 תרומה להכנסות מהשקעות (באחוזים)</t>
  </si>
  <si>
    <t>רבעון 3 תרומה להכנסה הכוללת (באלפי ₪)</t>
  </si>
  <si>
    <t>רבעון 3 תרומה להכנסה הכוללת (באחוזים)</t>
  </si>
  <si>
    <t>רבעון 4 תרומה להכנסות מהשקעות (באלפי ₪)</t>
  </si>
  <si>
    <t>רבעון 4 תרומה להכנסות מהשקעות (באחוזים)</t>
  </si>
  <si>
    <t>רבעון 4 תרומה להכנסה הכוללת (באלפי ₪)</t>
  </si>
  <si>
    <t>רבעון 4 תרומה להכנסה הכוללת (באחוזים)</t>
  </si>
  <si>
    <t>רבעון 1 תרומה להכנסות מהשקעות (רווח/הפסד) (באלפי ₪)</t>
  </si>
  <si>
    <t>רבעון 1 תרומה להכנסות מהשקעות (רווח/הפסד) (באחוזים)</t>
  </si>
  <si>
    <t>רבעון 1
סך נכסים (באלפי ₪)</t>
  </si>
  <si>
    <t>רבעון 1
סך נכסים (באחוזים)</t>
  </si>
  <si>
    <t>רבעון 1
תרומה להכנסה הכוללת 
(הון עצמי) (באלפי ש"ח)</t>
  </si>
  <si>
    <t>רבעון 1
תרומה להכנסה הכוללת 
(הון עצמי) (באחוזים)</t>
  </si>
  <si>
    <t>רבעון 1+2 תרומה להכנסות מהשקעות (רווח/הפסד) (באלפי ₪)</t>
  </si>
  <si>
    <t>רבעון 1+2 תרומה להכנסות מהשקעות (רווח/הפסד) (באחוזים)</t>
  </si>
  <si>
    <t>רבעון 1+2
תרומה להכנסה הכוללת 
(הון עצמי) (באלפי ש"ח)</t>
  </si>
  <si>
    <t>רבעון 1+2
תרומה להכנסה הכוללת 
(הון עצמי) (באחוזים)</t>
  </si>
  <si>
    <t>רבעון 1+2
סך נכסים (באלפי ₪)</t>
  </si>
  <si>
    <t>רבעון 1+2
סך נכסים (באחוזים)</t>
  </si>
  <si>
    <t>רבעון 1+2+3 תרומה להכנסות מהשקעות (רווח/הפסד) (באלפי ₪)</t>
  </si>
  <si>
    <t>רבעון 1+2+3 תרומה להכנסות מהשקעות (רווח/הפסד) (באחוזים)</t>
  </si>
  <si>
    <t>רבעון 1+2+3
תרומה להכנסה הכוללת 
(הון עצמי) (באלפי ש"ח)</t>
  </si>
  <si>
    <t>רבעון 1+2+3
תרומה להכנסה הכוללת 
(הון עצמי) (באחוזים)</t>
  </si>
  <si>
    <t>רבעון 1+2+3
סך נכסים (באלפי ₪)</t>
  </si>
  <si>
    <t>רבעון 1+2+3
סך נכסים (באחוזים)</t>
  </si>
  <si>
    <t>רבעון 1+2+3+4 תרומה להכנסות מהשקעות (רווח/הפסד) (באלפי ₪)</t>
  </si>
  <si>
    <t>רבעון 1+2+3+4 תרומה להכנסות מהשקעות (רווח/הפסד) (באחוזים)</t>
  </si>
  <si>
    <t>רבעון 1+2+3+4
תרומה להכנסה הכוללת 
(הון עצמי) (באלפי ש"ח)</t>
  </si>
  <si>
    <t>רבעון 1+2+3+4
תרומה להכנסה הכוללת 
(הון עצמי) (באחוזים)</t>
  </si>
  <si>
    <t>רבעון 1+2+3+4
סך נכסים (באלפי ₪)</t>
  </si>
  <si>
    <t>רבעון 1+2+3+4
סך נכסים (באחוזים)</t>
  </si>
  <si>
    <t>רבעון 1 
סך נכסים (באלפי ₪)</t>
  </si>
  <si>
    <t>רבעון 1 
סך נכסים (באחוזים)</t>
  </si>
  <si>
    <t>רבעון 2 
סך נכסים (באלפי ₪)</t>
  </si>
  <si>
    <t>רבעון 2 
סך נכסים (באחוזים)</t>
  </si>
  <si>
    <t>רבעון 3 
סך נכסים (באלפי ₪)</t>
  </si>
  <si>
    <t>רבעון 3 
סך נכסים (באחוזים)</t>
  </si>
  <si>
    <t>רבעון 4 
סך נכסים (באלפי ₪)</t>
  </si>
  <si>
    <t>רבעון 4 
סך נכסים (באחוזים)</t>
  </si>
  <si>
    <r>
      <t xml:space="preserve">נתונים לרבעון בשנת:
</t>
    </r>
    <r>
      <rPr>
        <b/>
        <sz val="24"/>
        <color theme="1"/>
        <rFont val="Arial"/>
        <family val="2"/>
        <scheme val="minor"/>
      </rPr>
      <t>2019</t>
    </r>
  </si>
  <si>
    <r>
      <rPr>
        <b/>
        <sz val="14"/>
        <color theme="1"/>
        <rFont val="Arial"/>
        <family val="2"/>
        <scheme val="minor"/>
      </rPr>
      <t xml:space="preserve">נתונים מצטברים בשנת </t>
    </r>
    <r>
      <rPr>
        <b/>
        <sz val="9"/>
        <color theme="1"/>
        <rFont val="Arial"/>
        <family val="2"/>
        <scheme val="minor"/>
      </rPr>
      <t xml:space="preserve">
</t>
    </r>
    <r>
      <rPr>
        <b/>
        <sz val="24"/>
        <color theme="1"/>
        <rFont val="Arial"/>
        <family val="2"/>
        <scheme val="minor"/>
      </rPr>
      <t>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</si>
</sst>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;[Red]&quot;(&quot;#,##0&quot;) &quot;"/>
    <numFmt numFmtId="165" formatCode="0.0%;[Red]\(0.0%\)"/>
  </numFmts>
  <fonts count="7" x14ac:knownFonts="1">
    <font>
      <sz val="11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24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b/>
      <u/>
      <sz val="14"/>
      <color theme="1"/>
      <name val="Arial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CC99"/>
        <bgColor indexed="64"/>
      </patternFill>
    </fill>
  </fills>
  <borders count="51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dashed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dashed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2" fillId="0" borderId="0" xfId="0" applyFont="1" applyProtection="1">
      <protection hidden="1"/>
    </xf>
    <xf numFmtId="164" fontId="2" fillId="3" borderId="3" xfId="0" applyNumberFormat="1" applyFont="1" applyFill="1" applyBorder="1" applyProtection="1">
      <protection hidden="1"/>
    </xf>
    <xf numFmtId="165" fontId="2" fillId="3" borderId="2" xfId="0" applyNumberFormat="1" applyFont="1" applyFill="1" applyBorder="1" applyProtection="1">
      <protection hidden="1"/>
    </xf>
    <xf numFmtId="164" fontId="2" fillId="3" borderId="2" xfId="0" applyNumberFormat="1" applyFont="1" applyFill="1" applyBorder="1" applyProtection="1">
      <protection hidden="1"/>
    </xf>
    <xf numFmtId="164" fontId="2" fillId="2" borderId="1" xfId="0" applyNumberFormat="1" applyFont="1" applyFill="1" applyBorder="1" applyProtection="1">
      <protection hidden="1"/>
    </xf>
    <xf numFmtId="165" fontId="2" fillId="2" borderId="2" xfId="0" applyNumberFormat="1" applyFont="1" applyFill="1" applyBorder="1" applyProtection="1">
      <protection hidden="1"/>
    </xf>
    <xf numFmtId="164" fontId="2" fillId="2" borderId="2" xfId="0" applyNumberFormat="1" applyFont="1" applyFill="1" applyBorder="1" applyProtection="1">
      <protection hidden="1"/>
    </xf>
    <xf numFmtId="164" fontId="2" fillId="2" borderId="4" xfId="0" applyNumberFormat="1" applyFont="1" applyFill="1" applyBorder="1" applyProtection="1">
      <protection hidden="1"/>
    </xf>
    <xf numFmtId="165" fontId="2" fillId="2" borderId="4" xfId="0" applyNumberFormat="1" applyFont="1" applyFill="1" applyBorder="1" applyProtection="1">
      <protection hidden="1"/>
    </xf>
    <xf numFmtId="164" fontId="2" fillId="3" borderId="5" xfId="0" applyNumberFormat="1" applyFont="1" applyFill="1" applyBorder="1" applyProtection="1">
      <protection hidden="1"/>
    </xf>
    <xf numFmtId="165" fontId="2" fillId="3" borderId="4" xfId="0" applyNumberFormat="1" applyFont="1" applyFill="1" applyBorder="1" applyProtection="1">
      <protection hidden="1"/>
    </xf>
    <xf numFmtId="164" fontId="2" fillId="2" borderId="6" xfId="0" applyNumberFormat="1" applyFont="1" applyFill="1" applyBorder="1" applyProtection="1">
      <protection hidden="1"/>
    </xf>
    <xf numFmtId="164" fontId="2" fillId="3" borderId="4" xfId="0" applyNumberFormat="1" applyFont="1" applyFill="1" applyBorder="1" applyProtection="1">
      <protection hidden="1"/>
    </xf>
    <xf numFmtId="165" fontId="1" fillId="2" borderId="8" xfId="0" applyNumberFormat="1" applyFont="1" applyFill="1" applyBorder="1" applyProtection="1">
      <protection hidden="1"/>
    </xf>
    <xf numFmtId="164" fontId="1" fillId="2" borderId="8" xfId="0" applyNumberFormat="1" applyFont="1" applyFill="1" applyBorder="1" applyProtection="1">
      <protection hidden="1"/>
    </xf>
    <xf numFmtId="164" fontId="1" fillId="3" borderId="7" xfId="0" applyNumberFormat="1" applyFont="1" applyFill="1" applyBorder="1" applyProtection="1">
      <protection hidden="1"/>
    </xf>
    <xf numFmtId="165" fontId="1" fillId="3" borderId="8" xfId="0" applyNumberFormat="1" applyFont="1" applyFill="1" applyBorder="1" applyProtection="1">
      <protection hidden="1"/>
    </xf>
    <xf numFmtId="164" fontId="1" fillId="3" borderId="8" xfId="0" applyNumberFormat="1" applyFont="1" applyFill="1" applyBorder="1" applyProtection="1">
      <protection hidden="1"/>
    </xf>
    <xf numFmtId="164" fontId="1" fillId="2" borderId="9" xfId="0" applyNumberFormat="1" applyFont="1" applyFill="1" applyBorder="1" applyProtection="1">
      <protection hidden="1"/>
    </xf>
    <xf numFmtId="0" fontId="4" fillId="0" borderId="0" xfId="0" applyFont="1" applyAlignment="1">
      <alignment wrapText="1"/>
    </xf>
    <xf numFmtId="164" fontId="1" fillId="2" borderId="10" xfId="0" applyNumberFormat="1" applyFont="1" applyFill="1" applyBorder="1" applyProtection="1">
      <protection hidden="1"/>
    </xf>
    <xf numFmtId="165" fontId="1" fillId="2" borderId="10" xfId="0" applyNumberFormat="1" applyFont="1" applyFill="1" applyBorder="1" applyProtection="1">
      <protection hidden="1"/>
    </xf>
    <xf numFmtId="0" fontId="4" fillId="0" borderId="0" xfId="0" applyFont="1" applyAlignment="1">
      <alignment vertical="top"/>
    </xf>
    <xf numFmtId="165" fontId="2" fillId="2" borderId="13" xfId="0" applyNumberFormat="1" applyFont="1" applyFill="1" applyBorder="1" applyProtection="1">
      <protection hidden="1"/>
    </xf>
    <xf numFmtId="164" fontId="2" fillId="2" borderId="13" xfId="0" applyNumberFormat="1" applyFont="1" applyFill="1" applyBorder="1" applyProtection="1">
      <protection hidden="1"/>
    </xf>
    <xf numFmtId="165" fontId="2" fillId="3" borderId="13" xfId="0" applyNumberFormat="1" applyFont="1" applyFill="1" applyBorder="1" applyProtection="1">
      <protection hidden="1"/>
    </xf>
    <xf numFmtId="164" fontId="2" fillId="3" borderId="13" xfId="0" applyNumberFormat="1" applyFont="1" applyFill="1" applyBorder="1" applyProtection="1">
      <protection hidden="1"/>
    </xf>
    <xf numFmtId="165" fontId="2" fillId="3" borderId="14" xfId="0" applyNumberFormat="1" applyFont="1" applyFill="1" applyBorder="1" applyProtection="1">
      <protection hidden="1"/>
    </xf>
    <xf numFmtId="165" fontId="2" fillId="3" borderId="15" xfId="0" applyNumberFormat="1" applyFont="1" applyFill="1" applyBorder="1" applyProtection="1">
      <protection hidden="1"/>
    </xf>
    <xf numFmtId="165" fontId="1" fillId="3" borderId="16" xfId="0" applyNumberFormat="1" applyFont="1" applyFill="1" applyBorder="1" applyProtection="1">
      <protection hidden="1"/>
    </xf>
    <xf numFmtId="165" fontId="2" fillId="3" borderId="17" xfId="0" applyNumberFormat="1" applyFont="1" applyFill="1" applyBorder="1" applyProtection="1">
      <protection hidden="1"/>
    </xf>
    <xf numFmtId="164" fontId="1" fillId="2" borderId="18" xfId="0" applyNumberFormat="1" applyFont="1" applyFill="1" applyBorder="1" applyProtection="1">
      <protection hidden="1"/>
    </xf>
    <xf numFmtId="165" fontId="1" fillId="2" borderId="18" xfId="0" applyNumberFormat="1" applyFont="1" applyFill="1" applyBorder="1" applyProtection="1">
      <protection hidden="1"/>
    </xf>
    <xf numFmtId="164" fontId="1" fillId="3" borderId="19" xfId="0" applyNumberFormat="1" applyFont="1" applyFill="1" applyBorder="1" applyProtection="1">
      <protection hidden="1"/>
    </xf>
    <xf numFmtId="165" fontId="1" fillId="3" borderId="18" xfId="0" applyNumberFormat="1" applyFont="1" applyFill="1" applyBorder="1" applyProtection="1">
      <protection hidden="1"/>
    </xf>
    <xf numFmtId="164" fontId="1" fillId="3" borderId="18" xfId="0" applyNumberFormat="1" applyFont="1" applyFill="1" applyBorder="1" applyProtection="1">
      <protection hidden="1"/>
    </xf>
    <xf numFmtId="165" fontId="1" fillId="3" borderId="20" xfId="0" applyNumberFormat="1" applyFont="1" applyFill="1" applyBorder="1" applyProtection="1">
      <protection hidden="1"/>
    </xf>
    <xf numFmtId="164" fontId="2" fillId="3" borderId="12" xfId="0" applyNumberFormat="1" applyFont="1" applyFill="1" applyBorder="1" applyProtection="1">
      <protection hidden="1"/>
    </xf>
    <xf numFmtId="164" fontId="2" fillId="3" borderId="1" xfId="0" applyNumberFormat="1" applyFont="1" applyFill="1" applyBorder="1" applyProtection="1">
      <protection hidden="1"/>
    </xf>
    <xf numFmtId="164" fontId="1" fillId="3" borderId="9" xfId="0" applyNumberFormat="1" applyFont="1" applyFill="1" applyBorder="1" applyProtection="1">
      <protection hidden="1"/>
    </xf>
    <xf numFmtId="164" fontId="2" fillId="3" borderId="6" xfId="0" applyNumberFormat="1" applyFont="1" applyFill="1" applyBorder="1" applyProtection="1">
      <protection hidden="1"/>
    </xf>
    <xf numFmtId="164" fontId="1" fillId="3" borderId="27" xfId="0" applyNumberFormat="1" applyFont="1" applyFill="1" applyBorder="1" applyProtection="1">
      <protection hidden="1"/>
    </xf>
    <xf numFmtId="164" fontId="2" fillId="2" borderId="28" xfId="0" applyNumberFormat="1" applyFont="1" applyFill="1" applyBorder="1" applyProtection="1">
      <protection hidden="1"/>
    </xf>
    <xf numFmtId="165" fontId="2" fillId="2" borderId="14" xfId="0" applyNumberFormat="1" applyFont="1" applyFill="1" applyBorder="1" applyProtection="1">
      <protection hidden="1"/>
    </xf>
    <xf numFmtId="164" fontId="2" fillId="2" borderId="29" xfId="0" applyNumberFormat="1" applyFont="1" applyFill="1" applyBorder="1" applyProtection="1">
      <protection hidden="1"/>
    </xf>
    <xf numFmtId="165" fontId="2" fillId="2" borderId="15" xfId="0" applyNumberFormat="1" applyFont="1" applyFill="1" applyBorder="1" applyProtection="1">
      <protection hidden="1"/>
    </xf>
    <xf numFmtId="164" fontId="1" fillId="2" borderId="30" xfId="0" applyNumberFormat="1" applyFont="1" applyFill="1" applyBorder="1" applyProtection="1">
      <protection hidden="1"/>
    </xf>
    <xf numFmtId="165" fontId="1" fillId="2" borderId="16" xfId="0" applyNumberFormat="1" applyFont="1" applyFill="1" applyBorder="1" applyProtection="1">
      <protection hidden="1"/>
    </xf>
    <xf numFmtId="164" fontId="2" fillId="2" borderId="31" xfId="0" applyNumberFormat="1" applyFont="1" applyFill="1" applyBorder="1" applyProtection="1">
      <protection hidden="1"/>
    </xf>
    <xf numFmtId="165" fontId="2" fillId="2" borderId="17" xfId="0" applyNumberFormat="1" applyFont="1" applyFill="1" applyBorder="1" applyProtection="1">
      <protection hidden="1"/>
    </xf>
    <xf numFmtId="164" fontId="1" fillId="2" borderId="32" xfId="0" applyNumberFormat="1" applyFont="1" applyFill="1" applyBorder="1" applyProtection="1">
      <protection hidden="1"/>
    </xf>
    <xf numFmtId="165" fontId="1" fillId="2" borderId="20" xfId="0" applyNumberFormat="1" applyFont="1" applyFill="1" applyBorder="1" applyProtection="1">
      <protection hidden="1"/>
    </xf>
    <xf numFmtId="165" fontId="2" fillId="3" borderId="33" xfId="0" applyNumberFormat="1" applyFont="1" applyFill="1" applyBorder="1" applyProtection="1">
      <protection hidden="1"/>
    </xf>
    <xf numFmtId="165" fontId="2" fillId="3" borderId="34" xfId="0" applyNumberFormat="1" applyFont="1" applyFill="1" applyBorder="1" applyProtection="1">
      <protection hidden="1"/>
    </xf>
    <xf numFmtId="165" fontId="1" fillId="3" borderId="35" xfId="0" applyNumberFormat="1" applyFont="1" applyFill="1" applyBorder="1" applyProtection="1">
      <protection hidden="1"/>
    </xf>
    <xf numFmtId="165" fontId="2" fillId="3" borderId="36" xfId="0" applyNumberFormat="1" applyFont="1" applyFill="1" applyBorder="1" applyProtection="1">
      <protection hidden="1"/>
    </xf>
    <xf numFmtId="165" fontId="1" fillId="3" borderId="37" xfId="0" applyNumberFormat="1" applyFont="1" applyFill="1" applyBorder="1" applyProtection="1">
      <protection hidden="1"/>
    </xf>
    <xf numFmtId="0" fontId="1" fillId="4" borderId="39" xfId="0" applyFont="1" applyFill="1" applyBorder="1" applyAlignment="1" applyProtection="1">
      <alignment horizontal="center" vertical="top" wrapText="1"/>
      <protection hidden="1"/>
    </xf>
    <xf numFmtId="164" fontId="1" fillId="2" borderId="41" xfId="0" applyNumberFormat="1" applyFont="1" applyFill="1" applyBorder="1" applyProtection="1">
      <protection hidden="1"/>
    </xf>
    <xf numFmtId="165" fontId="2" fillId="2" borderId="36" xfId="0" applyNumberFormat="1" applyFont="1" applyFill="1" applyBorder="1" applyProtection="1">
      <protection hidden="1"/>
    </xf>
    <xf numFmtId="165" fontId="2" fillId="2" borderId="34" xfId="0" applyNumberFormat="1" applyFont="1" applyFill="1" applyBorder="1" applyProtection="1">
      <protection hidden="1"/>
    </xf>
    <xf numFmtId="165" fontId="1" fillId="2" borderId="35" xfId="0" applyNumberFormat="1" applyFont="1" applyFill="1" applyBorder="1" applyProtection="1">
      <protection hidden="1"/>
    </xf>
    <xf numFmtId="165" fontId="1" fillId="2" borderId="48" xfId="0" applyNumberFormat="1" applyFont="1" applyFill="1" applyBorder="1" applyProtection="1">
      <protection hidden="1"/>
    </xf>
    <xf numFmtId="164" fontId="2" fillId="3" borderId="31" xfId="0" applyNumberFormat="1" applyFont="1" applyFill="1" applyBorder="1" applyProtection="1">
      <protection hidden="1"/>
    </xf>
    <xf numFmtId="164" fontId="2" fillId="3" borderId="29" xfId="0" applyNumberFormat="1" applyFont="1" applyFill="1" applyBorder="1" applyProtection="1">
      <protection hidden="1"/>
    </xf>
    <xf numFmtId="164" fontId="1" fillId="3" borderId="30" xfId="0" applyNumberFormat="1" applyFont="1" applyFill="1" applyBorder="1" applyProtection="1">
      <protection hidden="1"/>
    </xf>
    <xf numFmtId="164" fontId="1" fillId="3" borderId="32" xfId="0" applyNumberFormat="1" applyFont="1" applyFill="1" applyBorder="1" applyProtection="1">
      <protection hidden="1"/>
    </xf>
    <xf numFmtId="0" fontId="1" fillId="4" borderId="38" xfId="0" applyFont="1" applyFill="1" applyBorder="1" applyAlignment="1" applyProtection="1">
      <alignment horizontal="center" vertical="top" wrapText="1"/>
      <protection hidden="1"/>
    </xf>
    <xf numFmtId="0" fontId="1" fillId="4" borderId="40" xfId="0" applyFont="1" applyFill="1" applyBorder="1" applyAlignment="1" applyProtection="1">
      <alignment horizontal="center" vertical="top" wrapText="1"/>
      <protection hidden="1"/>
    </xf>
    <xf numFmtId="0" fontId="6" fillId="0" borderId="0" xfId="0" applyFont="1" applyBorder="1" applyProtection="1">
      <protection hidden="1"/>
    </xf>
    <xf numFmtId="22" fontId="6" fillId="0" borderId="0" xfId="0" applyNumberFormat="1" applyFont="1" applyProtection="1">
      <protection hidden="1"/>
    </xf>
    <xf numFmtId="0" fontId="6" fillId="0" borderId="0" xfId="0" applyFont="1" applyProtection="1">
      <protection hidden="1"/>
    </xf>
    <xf numFmtId="0" fontId="6" fillId="0" borderId="0" xfId="0" applyFont="1"/>
    <xf numFmtId="0" fontId="1" fillId="4" borderId="47" xfId="0" applyFont="1" applyFill="1" applyBorder="1" applyAlignment="1" applyProtection="1">
      <alignment horizontal="center" vertical="top" wrapText="1"/>
      <protection hidden="1"/>
    </xf>
    <xf numFmtId="0" fontId="1" fillId="4" borderId="49" xfId="0" applyFont="1" applyFill="1" applyBorder="1" applyAlignment="1" applyProtection="1">
      <alignment horizontal="center" vertical="top" wrapText="1"/>
      <protection hidden="1"/>
    </xf>
    <xf numFmtId="0" fontId="1" fillId="5" borderId="49" xfId="0" applyFont="1" applyFill="1" applyBorder="1" applyAlignment="1" applyProtection="1">
      <alignment horizontal="center" vertical="top" wrapText="1"/>
      <protection hidden="1"/>
    </xf>
    <xf numFmtId="0" fontId="1" fillId="5" borderId="39" xfId="0" applyFont="1" applyFill="1" applyBorder="1" applyAlignment="1" applyProtection="1">
      <alignment horizontal="center" vertical="top" wrapText="1"/>
      <protection hidden="1"/>
    </xf>
    <xf numFmtId="0" fontId="1" fillId="5" borderId="47" xfId="0" applyFont="1" applyFill="1" applyBorder="1" applyAlignment="1" applyProtection="1">
      <alignment horizontal="center" vertical="top" wrapText="1"/>
      <protection hidden="1"/>
    </xf>
    <xf numFmtId="0" fontId="1" fillId="5" borderId="38" xfId="0" applyFont="1" applyFill="1" applyBorder="1" applyAlignment="1" applyProtection="1">
      <alignment horizontal="center" vertical="top" wrapText="1"/>
      <protection hidden="1"/>
    </xf>
    <xf numFmtId="0" fontId="1" fillId="5" borderId="40" xfId="0" applyFont="1" applyFill="1" applyBorder="1" applyAlignment="1" applyProtection="1">
      <alignment horizontal="center" vertical="top" wrapText="1"/>
      <protection hidden="1"/>
    </xf>
    <xf numFmtId="0" fontId="5" fillId="6" borderId="21" xfId="0" applyFont="1" applyFill="1" applyBorder="1" applyAlignment="1" applyProtection="1">
      <alignment wrapText="1"/>
      <protection hidden="1"/>
    </xf>
    <xf numFmtId="0" fontId="1" fillId="6" borderId="22" xfId="0" applyFont="1" applyFill="1" applyBorder="1" applyAlignment="1" applyProtection="1">
      <alignment horizontal="right"/>
      <protection hidden="1"/>
    </xf>
    <xf numFmtId="0" fontId="1" fillId="6" borderId="23" xfId="0" applyFont="1" applyFill="1" applyBorder="1" applyAlignment="1" applyProtection="1">
      <alignment horizontal="right"/>
      <protection hidden="1"/>
    </xf>
    <xf numFmtId="0" fontId="1" fillId="6" borderId="24" xfId="0" applyFont="1" applyFill="1" applyBorder="1" applyAlignment="1" applyProtection="1">
      <alignment horizontal="right"/>
      <protection hidden="1"/>
    </xf>
    <xf numFmtId="0" fontId="1" fillId="6" borderId="25" xfId="0" applyFont="1" applyFill="1" applyBorder="1" applyAlignment="1" applyProtection="1">
      <alignment horizontal="right"/>
      <protection hidden="1"/>
    </xf>
    <xf numFmtId="0" fontId="1" fillId="6" borderId="26" xfId="0" applyFont="1" applyFill="1" applyBorder="1" applyAlignment="1" applyProtection="1">
      <alignment horizontal="right"/>
      <protection hidden="1"/>
    </xf>
    <xf numFmtId="0" fontId="1" fillId="6" borderId="11" xfId="0" applyFont="1" applyFill="1" applyBorder="1" applyAlignment="1" applyProtection="1">
      <alignment vertical="top" wrapText="1"/>
      <protection hidden="1"/>
    </xf>
    <xf numFmtId="0" fontId="1" fillId="6" borderId="42" xfId="0" applyFont="1" applyFill="1" applyBorder="1" applyAlignment="1" applyProtection="1">
      <alignment horizontal="right"/>
      <protection hidden="1"/>
    </xf>
    <xf numFmtId="0" fontId="1" fillId="6" borderId="43" xfId="0" applyFont="1" applyFill="1" applyBorder="1" applyAlignment="1" applyProtection="1">
      <alignment horizontal="right"/>
      <protection hidden="1"/>
    </xf>
    <xf numFmtId="0" fontId="1" fillId="6" borderId="44" xfId="0" applyFont="1" applyFill="1" applyBorder="1" applyAlignment="1" applyProtection="1">
      <alignment horizontal="right"/>
      <protection hidden="1"/>
    </xf>
    <xf numFmtId="0" fontId="1" fillId="6" borderId="45" xfId="0" applyFont="1" applyFill="1" applyBorder="1" applyAlignment="1" applyProtection="1">
      <alignment horizontal="right"/>
      <protection hidden="1"/>
    </xf>
    <xf numFmtId="0" fontId="1" fillId="6" borderId="46" xfId="0" applyFont="1" applyFill="1" applyBorder="1" applyAlignment="1" applyProtection="1">
      <alignment horizontal="right"/>
      <protection hidden="1"/>
    </xf>
    <xf numFmtId="164" fontId="2" fillId="2" borderId="50" xfId="0" applyNumberFormat="1" applyFont="1" applyFill="1" applyBorder="1" applyProtection="1">
      <protection hidden="1"/>
    </xf>
  </cellXfs>
  <cellStyles count="1">
    <cellStyle name="Normal" xfId="0" builtinId="0"/>
  </cellStyles>
  <dxfs count="50">
    <dxf>
      <border diagonalUp="0" diagonalDown="0">
        <left style="hair">
          <color indexed="64"/>
        </left>
        <right style="medium">
          <color indexed="64"/>
        </right>
        <top style="hair">
          <color auto="1"/>
        </top>
        <bottom style="hair">
          <color auto="1"/>
        </bottom>
        <vertical style="hair">
          <color indexed="64"/>
        </vertical>
        <horizontal style="hair">
          <color auto="1"/>
        </horizontal>
      </border>
    </dxf>
    <dxf>
      <border diagonalUp="0" diagonalDown="0">
        <left style="hair">
          <color indexed="64"/>
        </left>
        <right style="hair">
          <color indexed="64"/>
        </right>
        <top style="hair">
          <color auto="1"/>
        </top>
        <bottom style="hair">
          <color auto="1"/>
        </bottom>
        <vertical style="hair">
          <color indexed="64"/>
        </vertical>
        <horizontal style="hair">
          <color auto="1"/>
        </horizontal>
      </border>
    </dxf>
    <dxf>
      <border diagonalUp="0" diagonalDown="0">
        <left style="hair">
          <color indexed="64"/>
        </left>
        <right style="hair">
          <color indexed="64"/>
        </right>
        <top style="hair">
          <color auto="1"/>
        </top>
        <bottom style="hair">
          <color auto="1"/>
        </bottom>
        <vertical style="hair">
          <color indexed="64"/>
        </vertical>
        <horizontal style="hair">
          <color auto="1"/>
        </horizontal>
      </border>
    </dxf>
    <dxf>
      <border diagonalUp="0" diagonalDown="0">
        <left style="hair">
          <color indexed="64"/>
        </left>
        <right style="hair">
          <color indexed="64"/>
        </right>
        <top style="hair">
          <color auto="1"/>
        </top>
        <bottom style="hair">
          <color auto="1"/>
        </bottom>
        <vertical style="hair">
          <color indexed="64"/>
        </vertical>
        <horizontal style="hair">
          <color auto="1"/>
        </horizontal>
      </border>
    </dxf>
    <dxf>
      <border diagonalUp="0" diagonalDown="0">
        <left style="hair">
          <color indexed="64"/>
        </left>
        <right style="hair">
          <color indexed="64"/>
        </right>
        <top style="hair">
          <color auto="1"/>
        </top>
        <bottom style="hair">
          <color auto="1"/>
        </bottom>
        <vertical style="hair">
          <color indexed="64"/>
        </vertical>
        <horizontal style="hair">
          <color auto="1"/>
        </horizontal>
      </border>
    </dxf>
    <dxf>
      <border diagonalUp="0" diagonalDown="0">
        <left style="medium">
          <color indexed="64"/>
        </left>
        <right style="hair">
          <color indexed="64"/>
        </right>
        <top style="hair">
          <color auto="1"/>
        </top>
        <bottom style="hair">
          <color auto="1"/>
        </bottom>
        <vertical style="hair">
          <color indexed="64"/>
        </vertical>
        <horizontal style="hair">
          <color auto="1"/>
        </horizontal>
      </border>
    </dxf>
    <dxf>
      <border diagonalUp="0" diagonalDown="0">
        <left style="dashed">
          <color auto="1"/>
        </left>
        <right style="medium">
          <color indexed="64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medium">
          <color indexed="64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medium">
          <color indexed="64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medium">
          <color indexed="64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outline="0">
        <left style="medium">
          <color indexed="64"/>
        </left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minor"/>
      </font>
      <fill>
        <patternFill patternType="solid">
          <fgColor indexed="64"/>
          <bgColor rgb="FFFFCC99"/>
        </patternFill>
      </fill>
      <alignment horizontal="right" vertical="bottom" textRotation="0" wrapText="0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auto="1"/>
        </top>
        <bottom style="medium">
          <color auto="1"/>
        </bottom>
      </border>
      <protection locked="1" hidden="1"/>
    </dxf>
    <dxf>
      <border outline="0">
        <bottom style="thin">
          <color indexed="64"/>
        </bottom>
      </border>
    </dxf>
    <dxf>
      <border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minor"/>
      </font>
      <fill>
        <patternFill patternType="solid">
          <fgColor indexed="64"/>
          <bgColor rgb="FF66CCFF"/>
        </patternFill>
      </fill>
      <alignment horizontal="center" vertical="top" textRotation="0" wrapText="1" indent="0" justifyLastLine="0" shrinkToFit="0" readingOrder="0"/>
      <border diagonalUp="0" diagonalDown="0">
        <left style="dashed">
          <color auto="1"/>
        </left>
        <right style="dashed">
          <color auto="1"/>
        </right>
        <top/>
        <bottom/>
        <vertical style="dashed">
          <color auto="1"/>
        </vertical>
        <horizontal/>
      </border>
      <protection locked="1" hidden="1"/>
    </dxf>
    <dxf>
      <border diagonalUp="0" diagonalDown="0">
        <left style="thin">
          <color auto="1"/>
        </left>
        <right/>
        <top style="hair">
          <color auto="1"/>
        </top>
        <bottom style="hair">
          <color auto="1"/>
        </bottom>
        <vertical style="thin">
          <color auto="1"/>
        </vertical>
        <horizontal style="hair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 style="thin">
          <color auto="1"/>
        </vertical>
        <horizontal style="hair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 style="thin">
          <color auto="1"/>
        </vertical>
        <horizontal style="hair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 style="thin">
          <color auto="1"/>
        </vertical>
        <horizontal style="hair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 style="thin">
          <color auto="1"/>
        </vertical>
        <horizontal style="hair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 style="thin">
          <color auto="1"/>
        </vertical>
        <horizontal style="hair">
          <color auto="1"/>
        </horizontal>
      </border>
    </dxf>
    <dxf>
      <border diagonalUp="0" diagonalDown="0">
        <left style="dashed">
          <color auto="1"/>
        </left>
        <right style="medium">
          <color indexed="64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medium">
          <color indexed="64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 style="thin">
          <color auto="1"/>
        </vertical>
        <horizontal style="hair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 style="thin">
          <color auto="1"/>
        </vertical>
        <horizontal style="hair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 style="thin">
          <color auto="1"/>
        </vertical>
        <horizontal style="hair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 style="thin">
          <color auto="1"/>
        </vertical>
        <horizontal style="hair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 style="thin">
          <color auto="1"/>
        </vertical>
        <horizontal style="hair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 style="thin">
          <color auto="1"/>
        </vertical>
        <horizontal style="hair">
          <color auto="1"/>
        </horizontal>
      </border>
    </dxf>
    <dxf>
      <border diagonalUp="0" diagonalDown="0">
        <left style="dashed">
          <color auto="1"/>
        </left>
        <right style="medium">
          <color indexed="64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>
        <left style="dashed">
          <color auto="1"/>
        </left>
        <right style="dashed">
          <color auto="1"/>
        </right>
        <top style="medium">
          <color auto="1"/>
        </top>
        <bottom style="medium">
          <color auto="1"/>
        </bottom>
        <vertical style="dashed">
          <color auto="1"/>
        </vertical>
        <horizontal style="medium">
          <color auto="1"/>
        </horizontal>
      </border>
    </dxf>
    <dxf>
      <border diagonalUp="0" diagonalDown="0" outline="0">
        <left/>
        <right style="dashed">
          <color auto="1"/>
        </right>
        <top style="medium">
          <color auto="1"/>
        </top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minor"/>
      </font>
      <fill>
        <patternFill patternType="solid">
          <fgColor indexed="64"/>
          <bgColor rgb="FFFFCC99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 style="thin">
          <color auto="1"/>
        </right>
        <top style="hair">
          <color auto="1"/>
        </top>
        <bottom style="hair">
          <color auto="1"/>
        </bottom>
      </border>
      <protection locked="1" hidden="1"/>
    </dxf>
    <dxf>
      <border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minor"/>
      </font>
      <alignment horizontal="general" vertical="bottom" textRotation="0" wrapText="1" indent="0" justifyLastLine="0" shrinkToFit="0" readingOrder="0"/>
      <border diagonalUp="0" diagonalDown="0">
        <left style="dashed">
          <color indexed="64"/>
        </left>
        <right style="dashed">
          <color indexed="64"/>
        </right>
        <top/>
        <bottom/>
        <vertical style="dashed">
          <color indexed="64"/>
        </vertical>
        <horizontal/>
      </border>
      <protection locked="1" hidden="1"/>
    </dxf>
  </dxfs>
  <tableStyles count="0" defaultTableStyle="TableStyleMedium2" defaultPivotStyle="PivotStyleLight16"/>
  <colors>
    <mruColors>
      <color rgb="FFFFCC99"/>
      <color rgb="FF99CCFF"/>
      <color rgb="FF66CCFF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טבלה1" displayName="טבלה1" ref="A5:Y27" totalsRowShown="0" headerRowDxfId="49" headerRowBorderDxfId="48">
  <autoFilter ref="A5:Y27"/>
  <tableColumns count="25">
    <tableColumn id="1" name="נתונים לרבעון בשנת:_x000a_2019" dataDxfId="47"/>
    <tableColumn id="2" name="רבעון 1 תרומה להכנסות מהשקעות (באלפי ₪)" dataDxfId="46"/>
    <tableColumn id="3" name="רבעון 1 תרומה להכנסות מהשקעות (באחוזים)" dataDxfId="45"/>
    <tableColumn id="4" name="רבעון 1 תרומה להכנסה הכוללת (באלפי ₪)" dataDxfId="44"/>
    <tableColumn id="5" name="רבעון 1 תרומה להכנסה הכוללת (באחוזים)" dataDxfId="43"/>
    <tableColumn id="6" name="רבעון 1 _x000a_סך נכסים (באלפי ₪)" dataDxfId="42"/>
    <tableColumn id="7" name="רבעון 1 _x000a_סך נכסים (באחוזים)" dataDxfId="41"/>
    <tableColumn id="8" name="רבעון 2 תרומה להכנסות מהשקעות (באלפי ₪)" dataDxfId="40"/>
    <tableColumn id="9" name="רבעון 2 תרומה להכנסות מהשקעות (באחוזים)" dataDxfId="39"/>
    <tableColumn id="10" name="רבעון 2 תרומה להכנסה הכוללת (באלפי ₪)" dataDxfId="38"/>
    <tableColumn id="11" name="רבעון 2 תרומה להכנסה הכוללת (באחוזים)" dataDxfId="37"/>
    <tableColumn id="12" name="רבעון 2 _x000a_סך נכסים (באלפי ₪)" dataDxfId="36"/>
    <tableColumn id="13" name="רבעון 2 _x000a_סך נכסים (באחוזים)" dataDxfId="35"/>
    <tableColumn id="14" name="רבעון 3 תרומה להכנסות מהשקעות (באלפי ₪)" dataDxfId="34"/>
    <tableColumn id="15" name="רבעון 3 תרומה להכנסות מהשקעות (באחוזים)" dataDxfId="33"/>
    <tableColumn id="16" name="רבעון 3 תרומה להכנסה הכוללת (באלפי ₪)" dataDxfId="32"/>
    <tableColumn id="17" name="רבעון 3 תרומה להכנסה הכוללת (באחוזים)" dataDxfId="31"/>
    <tableColumn id="18" name="רבעון 3 _x000a_סך נכסים (באלפי ₪)" dataDxfId="30"/>
    <tableColumn id="19" name="רבעון 3 _x000a_סך נכסים (באחוזים)" dataDxfId="29"/>
    <tableColumn id="20" name="רבעון 4 תרומה להכנסות מהשקעות (באלפי ₪)" dataDxfId="28"/>
    <tableColumn id="21" name="רבעון 4 תרומה להכנסות מהשקעות (באחוזים)" dataDxfId="27"/>
    <tableColumn id="22" name="רבעון 4 תרומה להכנסה הכוללת (באלפי ₪)" dataDxfId="26"/>
    <tableColumn id="23" name="רבעון 4 תרומה להכנסה הכוללת (באחוזים)" dataDxfId="25"/>
    <tableColumn id="24" name="רבעון 4 _x000a_סך נכסים (באלפי ₪)" dataDxfId="24"/>
    <tableColumn id="25" name="רבעון 4 _x000a_סך נכסים (באחוזים)" dataDxfId="23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נתונים לרבעון בשנת 2020"/>
    </ext>
  </extLst>
</table>
</file>

<file path=xl/tables/table2.xml><?xml version="1.0" encoding="utf-8"?>
<table xmlns="http://schemas.openxmlformats.org/spreadsheetml/2006/main" id="2" name="טבלה2" displayName="טבלה2" ref="A29:Y51" totalsRowShown="0" headerRowDxfId="22" headerRowBorderDxfId="21" tableBorderDxfId="20">
  <autoFilter ref="A29:Y51"/>
  <tableColumns count="25">
    <tableColumn id="1" name="נתונים מצטברים בשנת _x000a_2019" dataDxfId="19"/>
    <tableColumn id="2" name="רבעון 1 תרומה להכנסות מהשקעות (רווח/הפסד) (באלפי ₪)" dataDxfId="18">
      <calculatedColumnFormula>B6</calculatedColumnFormula>
    </tableColumn>
    <tableColumn id="3" name="רבעון 1 תרומה להכנסות מהשקעות (רווח/הפסד) (באחוזים)">
      <calculatedColumnFormula>C6</calculatedColumnFormula>
    </tableColumn>
    <tableColumn id="4" name="רבעון 1_x000a_תרומה להכנסה הכוללת _x000a_(הון עצמי) (באלפי ש&quot;ח)">
      <calculatedColumnFormula>D6</calculatedColumnFormula>
    </tableColumn>
    <tableColumn id="5" name="רבעון 1_x000a_תרומה להכנסה הכוללת _x000a_(הון עצמי) (באחוזים)">
      <calculatedColumnFormula>E6</calculatedColumnFormula>
    </tableColumn>
    <tableColumn id="6" name="רבעון 1_x000a_סך נכסים (באלפי ₪)">
      <calculatedColumnFormula>F6</calculatedColumnFormula>
    </tableColumn>
    <tableColumn id="7" name="רבעון 1_x000a_סך נכסים (באחוזים)">
      <calculatedColumnFormula>G6</calculatedColumnFormula>
    </tableColumn>
    <tableColumn id="8" name="רבעון 1+2 תרומה להכנסות מהשקעות (רווח/הפסד) (באלפי ₪)" dataDxfId="17"/>
    <tableColumn id="9" name="רבעון 1+2 תרומה להכנסות מהשקעות (רווח/הפסד) (באחוזים)" dataDxfId="16"/>
    <tableColumn id="10" name="רבעון 1+2_x000a_תרומה להכנסה הכוללת _x000a_(הון עצמי) (באלפי ש&quot;ח)" dataDxfId="15"/>
    <tableColumn id="11" name="רבעון 1+2_x000a_תרומה להכנסה הכוללת _x000a_(הון עצמי) (באחוזים)" dataDxfId="14"/>
    <tableColumn id="12" name="רבעון 1+2_x000a_סך נכסים (באלפי ₪)" dataDxfId="13"/>
    <tableColumn id="13" name="רבעון 1+2_x000a_סך נכסים (באחוזים)" dataDxfId="12"/>
    <tableColumn id="14" name="רבעון 1+2+3 תרומה להכנסות מהשקעות (רווח/הפסד) (באלפי ₪)" dataDxfId="11"/>
    <tableColumn id="15" name="רבעון 1+2+3 תרומה להכנסות מהשקעות (רווח/הפסד) (באחוזים)" dataDxfId="10"/>
    <tableColumn id="16" name="רבעון 1+2+3_x000a_תרומה להכנסה הכוללת _x000a_(הון עצמי) (באלפי ש&quot;ח)" dataDxfId="9"/>
    <tableColumn id="17" name="רבעון 1+2+3_x000a_תרומה להכנסה הכוללת _x000a_(הון עצמי) (באחוזים)" dataDxfId="8"/>
    <tableColumn id="18" name="רבעון 1+2+3_x000a_סך נכסים (באלפי ₪)" dataDxfId="7"/>
    <tableColumn id="19" name="רבעון 1+2+3_x000a_סך נכסים (באחוזים)" dataDxfId="6"/>
    <tableColumn id="20" name="רבעון 1+2+3+4 תרומה להכנסות מהשקעות (רווח/הפסד) (באלפי ₪)" dataDxfId="5"/>
    <tableColumn id="21" name="רבעון 1+2+3+4 תרומה להכנסות מהשקעות (רווח/הפסד) (באחוזים)" dataDxfId="4"/>
    <tableColumn id="22" name="רבעון 1+2+3+4_x000a_תרומה להכנסה הכוללת _x000a_(הון עצמי) (באלפי ש&quot;ח)" dataDxfId="3"/>
    <tableColumn id="23" name="רבעון 1+2+3+4_x000a_תרומה להכנסה הכוללת _x000a_(הון עצמי) (באחוזים)" dataDxfId="2"/>
    <tableColumn id="24" name="רבעון 1+2+3+4_x000a_סך נכסים (באלפי ₪)" dataDxfId="1"/>
    <tableColumn id="25" name="רבעון 1+2+3+4_x000a_סך נכסים (באחוזים)" dataDxfId="0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נתונים מצטברים בשנת 2020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1"/>
  <sheetViews>
    <sheetView rightToLeft="1" tabSelected="1" topLeftCell="B1" zoomScale="80" zoomScaleNormal="80" workbookViewId="0">
      <selection activeCell="V27" activeCellId="1" sqref="P51 V27"/>
    </sheetView>
  </sheetViews>
  <sheetFormatPr defaultRowHeight="14.25" x14ac:dyDescent="0.2"/>
  <cols>
    <col min="1" max="1" width="22.75" customWidth="1"/>
    <col min="2" max="3" width="8" customWidth="1"/>
    <col min="4" max="7" width="7.625" customWidth="1"/>
    <col min="8" max="9" width="8" customWidth="1"/>
    <col min="10" max="13" width="7.625" customWidth="1"/>
    <col min="14" max="15" width="8" customWidth="1"/>
    <col min="16" max="19" width="7.625" customWidth="1"/>
    <col min="20" max="21" width="8" customWidth="1"/>
    <col min="22" max="25" width="7.625" customWidth="1"/>
  </cols>
  <sheetData>
    <row r="1" spans="1:25" s="73" customFormat="1" ht="18" x14ac:dyDescent="0.25">
      <c r="A1" s="70" t="s">
        <v>0</v>
      </c>
      <c r="B1" s="71"/>
      <c r="C1" s="70"/>
      <c r="D1" s="70"/>
      <c r="E1" s="70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r="2" spans="1:25" s="73" customFormat="1" ht="18" x14ac:dyDescent="0.25">
      <c r="A2" s="70" t="s">
        <v>1</v>
      </c>
      <c r="B2" s="70"/>
      <c r="C2" s="70"/>
      <c r="D2" s="70"/>
      <c r="E2" s="70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</row>
    <row r="3" spans="1:25" s="73" customFormat="1" ht="18" x14ac:dyDescent="0.25">
      <c r="A3" s="70" t="s">
        <v>2</v>
      </c>
      <c r="C3" s="70"/>
      <c r="D3" s="70"/>
      <c r="E3" s="70"/>
      <c r="F3" s="72"/>
      <c r="G3" s="72"/>
      <c r="H3" s="72"/>
      <c r="I3" s="72"/>
      <c r="J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</row>
    <row r="4" spans="1:25" ht="15" thickBo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s="20" customFormat="1" ht="69" customHeight="1" thickBot="1" x14ac:dyDescent="0.45">
      <c r="A5" s="81" t="s">
        <v>72</v>
      </c>
      <c r="B5" s="68" t="s">
        <v>24</v>
      </c>
      <c r="C5" s="58" t="s">
        <v>25</v>
      </c>
      <c r="D5" s="58" t="s">
        <v>26</v>
      </c>
      <c r="E5" s="58" t="s">
        <v>27</v>
      </c>
      <c r="F5" s="58" t="s">
        <v>64</v>
      </c>
      <c r="G5" s="69" t="s">
        <v>65</v>
      </c>
      <c r="H5" s="76" t="s">
        <v>28</v>
      </c>
      <c r="I5" s="77" t="s">
        <v>29</v>
      </c>
      <c r="J5" s="77" t="s">
        <v>30</v>
      </c>
      <c r="K5" s="77" t="s">
        <v>31</v>
      </c>
      <c r="L5" s="77" t="s">
        <v>66</v>
      </c>
      <c r="M5" s="78" t="s">
        <v>67</v>
      </c>
      <c r="N5" s="68" t="s">
        <v>32</v>
      </c>
      <c r="O5" s="58" t="s">
        <v>33</v>
      </c>
      <c r="P5" s="58" t="s">
        <v>34</v>
      </c>
      <c r="Q5" s="58" t="s">
        <v>35</v>
      </c>
      <c r="R5" s="58" t="s">
        <v>68</v>
      </c>
      <c r="S5" s="69" t="s">
        <v>69</v>
      </c>
      <c r="T5" s="76" t="s">
        <v>36</v>
      </c>
      <c r="U5" s="77" t="s">
        <v>37</v>
      </c>
      <c r="V5" s="77" t="s">
        <v>38</v>
      </c>
      <c r="W5" s="77" t="s">
        <v>39</v>
      </c>
      <c r="X5" s="77" t="s">
        <v>70</v>
      </c>
      <c r="Y5" s="80" t="s">
        <v>71</v>
      </c>
    </row>
    <row r="6" spans="1:25" x14ac:dyDescent="0.2">
      <c r="A6" s="82" t="s">
        <v>3</v>
      </c>
      <c r="B6" s="93">
        <v>-210</v>
      </c>
      <c r="C6" s="24">
        <f>B6/$B$21</f>
        <v>-8.8213055532218761E-3</v>
      </c>
      <c r="D6" s="25">
        <v>0</v>
      </c>
      <c r="E6" s="24">
        <f>D6/$D$21</f>
        <v>0</v>
      </c>
      <c r="F6" s="25">
        <v>43469</v>
      </c>
      <c r="G6" s="44">
        <f>F6/$F$21</f>
        <v>5.5346602223591668E-2</v>
      </c>
      <c r="H6" s="38">
        <v>-74.89542990130343</v>
      </c>
      <c r="I6" s="26">
        <v>-5.6637632033055977E-3</v>
      </c>
      <c r="J6" s="27">
        <v>0</v>
      </c>
      <c r="K6" s="26">
        <v>0</v>
      </c>
      <c r="L6" s="27">
        <v>47077.975140000002</v>
      </c>
      <c r="M6" s="53">
        <v>5.8318000398959811E-2</v>
      </c>
      <c r="N6" s="43">
        <v>-277.41646777227032</v>
      </c>
      <c r="O6" s="24">
        <v>-2.5311588052404715E-2</v>
      </c>
      <c r="P6" s="25">
        <v>0</v>
      </c>
      <c r="Q6" s="24">
        <v>0</v>
      </c>
      <c r="R6" s="25">
        <v>57038.295190000004</v>
      </c>
      <c r="S6" s="44">
        <v>-7.0578510635490352E-2</v>
      </c>
      <c r="T6" s="38">
        <v>-274.07009903589795</v>
      </c>
      <c r="U6" s="26">
        <v>-2.3773795941991593E-2</v>
      </c>
      <c r="V6" s="27">
        <v>0</v>
      </c>
      <c r="W6" s="26">
        <v>0</v>
      </c>
      <c r="X6" s="27">
        <v>90682.874249999993</v>
      </c>
      <c r="Y6" s="28">
        <v>0.10279950724465062</v>
      </c>
    </row>
    <row r="7" spans="1:25" x14ac:dyDescent="0.2">
      <c r="A7" s="83" t="s">
        <v>4</v>
      </c>
      <c r="B7" s="5">
        <v>6213</v>
      </c>
      <c r="C7" s="6">
        <f t="shared" ref="C7:C20" si="0">B7/$B$21</f>
        <v>0.26098462572460723</v>
      </c>
      <c r="D7" s="7">
        <v>224</v>
      </c>
      <c r="E7" s="6">
        <f t="shared" ref="E7:E20" si="1">D7/$D$21</f>
        <v>1</v>
      </c>
      <c r="F7" s="7">
        <v>333934</v>
      </c>
      <c r="G7" s="46">
        <f t="shared" ref="G7:G20" si="2">F7/$F$21</f>
        <v>0.42517914529740414</v>
      </c>
      <c r="H7" s="39">
        <v>3733.823688927791</v>
      </c>
      <c r="I7" s="3">
        <v>0.28236026209940951</v>
      </c>
      <c r="J7" s="4">
        <v>120.4441343606338</v>
      </c>
      <c r="K7" s="3">
        <v>1</v>
      </c>
      <c r="L7" s="4">
        <v>336250.38466499996</v>
      </c>
      <c r="M7" s="54">
        <v>0.4165312974640365</v>
      </c>
      <c r="N7" s="45">
        <v>6357.9572041413758</v>
      </c>
      <c r="O7" s="6">
        <v>0.58010252562999221</v>
      </c>
      <c r="P7" s="7">
        <v>208.20157111052052</v>
      </c>
      <c r="Q7" s="6">
        <v>1</v>
      </c>
      <c r="R7" s="7">
        <v>333962.26489290001</v>
      </c>
      <c r="S7" s="46">
        <v>-0.41324094954241192</v>
      </c>
      <c r="T7" s="39">
        <v>705.96864768503053</v>
      </c>
      <c r="U7" s="3">
        <v>6.1238181875905212E-2</v>
      </c>
      <c r="V7" s="4">
        <v>13.880104740701617</v>
      </c>
      <c r="W7" s="3">
        <v>1</v>
      </c>
      <c r="X7" s="4">
        <v>349573.72196059994</v>
      </c>
      <c r="Y7" s="29">
        <v>0.39628217191437531</v>
      </c>
    </row>
    <row r="8" spans="1:25" x14ac:dyDescent="0.2">
      <c r="A8" s="83" t="s">
        <v>5</v>
      </c>
      <c r="B8" s="5">
        <v>0</v>
      </c>
      <c r="C8" s="6">
        <f t="shared" si="0"/>
        <v>0</v>
      </c>
      <c r="D8" s="7">
        <v>0</v>
      </c>
      <c r="E8" s="6">
        <f t="shared" si="1"/>
        <v>0</v>
      </c>
      <c r="F8" s="7">
        <v>0</v>
      </c>
      <c r="G8" s="46">
        <f t="shared" si="2"/>
        <v>0</v>
      </c>
      <c r="H8" s="39">
        <v>0</v>
      </c>
      <c r="I8" s="3">
        <v>0</v>
      </c>
      <c r="J8" s="4">
        <v>0</v>
      </c>
      <c r="K8" s="3">
        <v>0</v>
      </c>
      <c r="L8" s="4">
        <v>0</v>
      </c>
      <c r="M8" s="54">
        <v>0</v>
      </c>
      <c r="N8" s="45">
        <v>0</v>
      </c>
      <c r="O8" s="6">
        <v>0</v>
      </c>
      <c r="P8" s="7">
        <v>0</v>
      </c>
      <c r="Q8" s="6">
        <v>0</v>
      </c>
      <c r="R8" s="7">
        <v>0</v>
      </c>
      <c r="S8" s="46">
        <v>0</v>
      </c>
      <c r="T8" s="39">
        <v>0</v>
      </c>
      <c r="U8" s="3">
        <v>0</v>
      </c>
      <c r="V8" s="4">
        <v>0</v>
      </c>
      <c r="W8" s="3">
        <v>0</v>
      </c>
      <c r="X8" s="4">
        <v>0</v>
      </c>
      <c r="Y8" s="29">
        <v>0</v>
      </c>
    </row>
    <row r="9" spans="1:25" x14ac:dyDescent="0.2">
      <c r="A9" s="83" t="s">
        <v>6</v>
      </c>
      <c r="B9" s="5">
        <v>7417</v>
      </c>
      <c r="C9" s="6">
        <f t="shared" si="0"/>
        <v>0.31156011089641267</v>
      </c>
      <c r="D9" s="7">
        <v>0</v>
      </c>
      <c r="E9" s="6">
        <f t="shared" si="1"/>
        <v>0</v>
      </c>
      <c r="F9" s="7">
        <v>260643</v>
      </c>
      <c r="G9" s="46">
        <f t="shared" si="2"/>
        <v>0.33186188877967293</v>
      </c>
      <c r="H9" s="39">
        <v>4027.254590051346</v>
      </c>
      <c r="I9" s="3">
        <v>0.30455017599250639</v>
      </c>
      <c r="J9" s="4">
        <v>0</v>
      </c>
      <c r="K9" s="3">
        <v>0</v>
      </c>
      <c r="L9" s="4">
        <v>268780.91071999993</v>
      </c>
      <c r="M9" s="54">
        <v>0.3329532591830528</v>
      </c>
      <c r="N9" s="45">
        <v>2789.9358348396217</v>
      </c>
      <c r="O9" s="6">
        <v>0.25455484712635029</v>
      </c>
      <c r="P9" s="7">
        <v>0</v>
      </c>
      <c r="Q9" s="6">
        <v>0</v>
      </c>
      <c r="R9" s="7">
        <v>264391.24669000006</v>
      </c>
      <c r="S9" s="46">
        <v>-0.32715459594788637</v>
      </c>
      <c r="T9" s="39">
        <v>890.06667524611998</v>
      </c>
      <c r="U9" s="3">
        <v>7.7207486648503618E-2</v>
      </c>
      <c r="V9" s="4">
        <v>0</v>
      </c>
      <c r="W9" s="3">
        <v>0</v>
      </c>
      <c r="X9" s="4">
        <v>273993.3417300001</v>
      </c>
      <c r="Y9" s="29">
        <v>0.31060308521439678</v>
      </c>
    </row>
    <row r="10" spans="1:25" x14ac:dyDescent="0.2">
      <c r="A10" s="83" t="s">
        <v>7</v>
      </c>
      <c r="B10" s="5">
        <v>0</v>
      </c>
      <c r="C10" s="6">
        <f t="shared" si="0"/>
        <v>0</v>
      </c>
      <c r="D10" s="7">
        <v>0</v>
      </c>
      <c r="E10" s="6">
        <f t="shared" si="1"/>
        <v>0</v>
      </c>
      <c r="F10" s="7">
        <v>0</v>
      </c>
      <c r="G10" s="46">
        <f t="shared" si="2"/>
        <v>0</v>
      </c>
      <c r="H10" s="39">
        <v>0</v>
      </c>
      <c r="I10" s="3">
        <v>0</v>
      </c>
      <c r="J10" s="4">
        <v>0</v>
      </c>
      <c r="K10" s="3">
        <v>0</v>
      </c>
      <c r="L10" s="4">
        <v>0</v>
      </c>
      <c r="M10" s="54">
        <v>0</v>
      </c>
      <c r="N10" s="45">
        <v>0</v>
      </c>
      <c r="O10" s="6">
        <v>0</v>
      </c>
      <c r="P10" s="7">
        <v>0</v>
      </c>
      <c r="Q10" s="6">
        <v>0</v>
      </c>
      <c r="R10" s="7">
        <v>0</v>
      </c>
      <c r="S10" s="46">
        <v>0</v>
      </c>
      <c r="T10" s="39">
        <v>0</v>
      </c>
      <c r="U10" s="3">
        <v>0</v>
      </c>
      <c r="V10" s="4">
        <v>0</v>
      </c>
      <c r="W10" s="3">
        <v>0</v>
      </c>
      <c r="X10" s="4">
        <v>0</v>
      </c>
      <c r="Y10" s="29">
        <v>0</v>
      </c>
    </row>
    <row r="11" spans="1:25" x14ac:dyDescent="0.2">
      <c r="A11" s="83" t="s">
        <v>8</v>
      </c>
      <c r="B11" s="5">
        <v>6108</v>
      </c>
      <c r="C11" s="6">
        <f t="shared" si="0"/>
        <v>0.25657397294799628</v>
      </c>
      <c r="D11" s="7">
        <v>0</v>
      </c>
      <c r="E11" s="6">
        <f t="shared" si="1"/>
        <v>0</v>
      </c>
      <c r="F11" s="7">
        <v>87044</v>
      </c>
      <c r="G11" s="46">
        <f>F11/$F$21</f>
        <v>0.11082816821068607</v>
      </c>
      <c r="H11" s="39">
        <v>4043.4877384202691</v>
      </c>
      <c r="I11" s="3">
        <v>0.30577776369080606</v>
      </c>
      <c r="J11" s="4">
        <v>0</v>
      </c>
      <c r="K11" s="3">
        <v>0</v>
      </c>
      <c r="L11" s="4">
        <v>90596.337959999975</v>
      </c>
      <c r="M11" s="54">
        <v>0.11222651903748755</v>
      </c>
      <c r="N11" s="45">
        <v>2556.1829416820397</v>
      </c>
      <c r="O11" s="6">
        <v>0.23322714086156052</v>
      </c>
      <c r="P11" s="7">
        <v>0</v>
      </c>
      <c r="Q11" s="6">
        <v>0</v>
      </c>
      <c r="R11" s="7">
        <v>90844.507999999987</v>
      </c>
      <c r="S11" s="46">
        <v>-0.11240991780515182</v>
      </c>
      <c r="T11" s="39">
        <v>6027.8284923126757</v>
      </c>
      <c r="U11" s="3">
        <v>0.52287485958398638</v>
      </c>
      <c r="V11" s="4">
        <v>0</v>
      </c>
      <c r="W11" s="3">
        <v>0</v>
      </c>
      <c r="X11" s="4">
        <v>100077.84540000001</v>
      </c>
      <c r="Y11" s="29">
        <v>0.11344979168683909</v>
      </c>
    </row>
    <row r="12" spans="1:25" x14ac:dyDescent="0.2">
      <c r="A12" s="83" t="s">
        <v>9</v>
      </c>
      <c r="B12" s="5">
        <v>4282</v>
      </c>
      <c r="C12" s="6">
        <f t="shared" si="0"/>
        <v>0.17987062085188607</v>
      </c>
      <c r="D12" s="7">
        <v>0</v>
      </c>
      <c r="E12" s="6">
        <f t="shared" si="1"/>
        <v>0</v>
      </c>
      <c r="F12" s="7">
        <v>56790</v>
      </c>
      <c r="G12" s="46">
        <f t="shared" si="2"/>
        <v>7.2307472918120286E-2</v>
      </c>
      <c r="H12" s="39">
        <v>1458.0761915139487</v>
      </c>
      <c r="I12" s="3">
        <v>0.11026304665044653</v>
      </c>
      <c r="J12" s="4">
        <v>0</v>
      </c>
      <c r="K12" s="3">
        <v>0</v>
      </c>
      <c r="L12" s="4">
        <v>59882.670539999992</v>
      </c>
      <c r="M12" s="54">
        <v>7.4179859988823177E-2</v>
      </c>
      <c r="N12" s="45">
        <v>-397.00385373649834</v>
      </c>
      <c r="O12" s="6">
        <v>-3.6222788364692123E-2</v>
      </c>
      <c r="P12" s="7">
        <v>0</v>
      </c>
      <c r="Q12" s="6">
        <v>0</v>
      </c>
      <c r="R12" s="7">
        <v>53389.607460000014</v>
      </c>
      <c r="S12" s="46">
        <v>-6.606366767078449E-2</v>
      </c>
      <c r="T12" s="39">
        <v>3962.006170591319</v>
      </c>
      <c r="U12" s="3">
        <v>0.3436782288614863</v>
      </c>
      <c r="V12" s="4">
        <v>0</v>
      </c>
      <c r="W12" s="3">
        <v>0</v>
      </c>
      <c r="X12" s="4">
        <v>56928.102030000016</v>
      </c>
      <c r="Y12" s="29">
        <v>6.4534575965507587E-2</v>
      </c>
    </row>
    <row r="13" spans="1:25" x14ac:dyDescent="0.2">
      <c r="A13" s="83" t="s">
        <v>10</v>
      </c>
      <c r="B13" s="5">
        <v>-4</v>
      </c>
      <c r="C13" s="6">
        <f t="shared" si="0"/>
        <v>-1.6802486768041671E-4</v>
      </c>
      <c r="D13" s="7">
        <v>0</v>
      </c>
      <c r="E13" s="6">
        <f t="shared" si="1"/>
        <v>0</v>
      </c>
      <c r="F13" s="7">
        <v>3453</v>
      </c>
      <c r="G13" s="46">
        <f>F13/$F$21</f>
        <v>4.3965082582544347E-3</v>
      </c>
      <c r="H13" s="39">
        <v>35.869253803635146</v>
      </c>
      <c r="I13" s="3">
        <v>2.7125147701371633E-3</v>
      </c>
      <c r="J13" s="4">
        <v>0</v>
      </c>
      <c r="K13" s="3">
        <v>0</v>
      </c>
      <c r="L13" s="4">
        <v>4622.3342700000003</v>
      </c>
      <c r="M13" s="54">
        <v>5.7259321583044958E-3</v>
      </c>
      <c r="N13" s="45">
        <v>-69.597870685542915</v>
      </c>
      <c r="O13" s="6">
        <v>-6.3501372008063746E-3</v>
      </c>
      <c r="P13" s="7">
        <v>0</v>
      </c>
      <c r="Q13" s="6">
        <v>0</v>
      </c>
      <c r="R13" s="7">
        <v>8527.9290799999999</v>
      </c>
      <c r="S13" s="46">
        <v>-1.0552358398275041E-2</v>
      </c>
      <c r="T13" s="39">
        <v>216.44321348784788</v>
      </c>
      <c r="U13" s="3">
        <v>1.8775038972109952E-2</v>
      </c>
      <c r="V13" s="4">
        <v>0</v>
      </c>
      <c r="W13" s="3">
        <v>0</v>
      </c>
      <c r="X13" s="4">
        <v>10877.469939999999</v>
      </c>
      <c r="Y13" s="29">
        <v>1.2330867974230528E-2</v>
      </c>
    </row>
    <row r="14" spans="1:25" x14ac:dyDescent="0.2">
      <c r="A14" s="83" t="s">
        <v>11</v>
      </c>
      <c r="B14" s="5">
        <v>0</v>
      </c>
      <c r="C14" s="6">
        <f t="shared" si="0"/>
        <v>0</v>
      </c>
      <c r="D14" s="7">
        <v>0</v>
      </c>
      <c r="E14" s="6">
        <f t="shared" si="1"/>
        <v>0</v>
      </c>
      <c r="F14" s="7">
        <v>0</v>
      </c>
      <c r="G14" s="46">
        <f t="shared" si="2"/>
        <v>0</v>
      </c>
      <c r="H14" s="39">
        <v>0</v>
      </c>
      <c r="I14" s="3">
        <v>0</v>
      </c>
      <c r="J14" s="4">
        <v>0</v>
      </c>
      <c r="K14" s="3">
        <v>0</v>
      </c>
      <c r="L14" s="4">
        <v>0</v>
      </c>
      <c r="M14" s="54">
        <v>0</v>
      </c>
      <c r="N14" s="45">
        <v>0</v>
      </c>
      <c r="O14" s="6">
        <v>0</v>
      </c>
      <c r="P14" s="7">
        <v>0</v>
      </c>
      <c r="Q14" s="6">
        <v>0</v>
      </c>
      <c r="R14" s="7">
        <v>0</v>
      </c>
      <c r="S14" s="46">
        <v>0</v>
      </c>
      <c r="T14" s="39">
        <v>0</v>
      </c>
      <c r="U14" s="3">
        <v>0</v>
      </c>
      <c r="V14" s="4">
        <v>0</v>
      </c>
      <c r="W14" s="3">
        <v>0</v>
      </c>
      <c r="X14" s="4">
        <v>0</v>
      </c>
      <c r="Y14" s="29">
        <v>0</v>
      </c>
    </row>
    <row r="15" spans="1:25" x14ac:dyDescent="0.2">
      <c r="A15" s="83" t="s">
        <v>12</v>
      </c>
      <c r="B15" s="5">
        <v>0</v>
      </c>
      <c r="C15" s="6">
        <f t="shared" si="0"/>
        <v>0</v>
      </c>
      <c r="D15" s="7">
        <v>0</v>
      </c>
      <c r="E15" s="6">
        <f t="shared" si="1"/>
        <v>0</v>
      </c>
      <c r="F15" s="7">
        <v>63</v>
      </c>
      <c r="G15" s="46">
        <f t="shared" si="2"/>
        <v>8.021431227049794E-5</v>
      </c>
      <c r="H15" s="39">
        <v>0</v>
      </c>
      <c r="I15" s="3">
        <v>0</v>
      </c>
      <c r="J15" s="4">
        <v>0</v>
      </c>
      <c r="K15" s="3">
        <v>0</v>
      </c>
      <c r="L15" s="4">
        <v>52.578480000000006</v>
      </c>
      <c r="M15" s="54">
        <v>6.5131769335835974E-5</v>
      </c>
      <c r="N15" s="45">
        <v>0</v>
      </c>
      <c r="O15" s="6">
        <v>0</v>
      </c>
      <c r="P15" s="7">
        <v>0</v>
      </c>
      <c r="Q15" s="6">
        <v>0</v>
      </c>
      <c r="R15" s="7">
        <v>0</v>
      </c>
      <c r="S15" s="46">
        <v>0</v>
      </c>
      <c r="T15" s="39">
        <v>0</v>
      </c>
      <c r="U15" s="3">
        <v>0</v>
      </c>
      <c r="V15" s="4">
        <v>0</v>
      </c>
      <c r="W15" s="3">
        <v>0</v>
      </c>
      <c r="X15" s="4">
        <v>0</v>
      </c>
      <c r="Y15" s="29">
        <v>0</v>
      </c>
    </row>
    <row r="16" spans="1:25" x14ac:dyDescent="0.2">
      <c r="A16" s="83" t="s">
        <v>13</v>
      </c>
      <c r="B16" s="5">
        <v>0</v>
      </c>
      <c r="C16" s="6">
        <f t="shared" si="0"/>
        <v>0</v>
      </c>
      <c r="D16" s="7">
        <v>0</v>
      </c>
      <c r="E16" s="6">
        <f t="shared" si="1"/>
        <v>0</v>
      </c>
      <c r="F16" s="7">
        <v>0</v>
      </c>
      <c r="G16" s="46">
        <f t="shared" si="2"/>
        <v>0</v>
      </c>
      <c r="H16" s="39">
        <v>0</v>
      </c>
      <c r="I16" s="3">
        <v>0</v>
      </c>
      <c r="J16" s="4">
        <v>0</v>
      </c>
      <c r="K16" s="3">
        <v>0</v>
      </c>
      <c r="L16" s="4">
        <v>0</v>
      </c>
      <c r="M16" s="54">
        <v>0</v>
      </c>
      <c r="N16" s="45">
        <v>0</v>
      </c>
      <c r="O16" s="6">
        <v>0</v>
      </c>
      <c r="P16" s="7">
        <v>0</v>
      </c>
      <c r="Q16" s="6">
        <v>0</v>
      </c>
      <c r="R16" s="7">
        <v>0</v>
      </c>
      <c r="S16" s="46">
        <v>0</v>
      </c>
      <c r="T16" s="39">
        <v>0</v>
      </c>
      <c r="U16" s="3">
        <v>0</v>
      </c>
      <c r="V16" s="4">
        <v>0</v>
      </c>
      <c r="W16" s="3">
        <v>0</v>
      </c>
      <c r="X16" s="4">
        <v>0</v>
      </c>
      <c r="Y16" s="29">
        <v>0</v>
      </c>
    </row>
    <row r="17" spans="1:25" x14ac:dyDescent="0.2">
      <c r="A17" s="83" t="s">
        <v>14</v>
      </c>
      <c r="B17" s="5">
        <v>0</v>
      </c>
      <c r="C17" s="6">
        <f t="shared" si="0"/>
        <v>0</v>
      </c>
      <c r="D17" s="7">
        <v>0</v>
      </c>
      <c r="E17" s="6">
        <f t="shared" si="1"/>
        <v>0</v>
      </c>
      <c r="F17" s="7">
        <v>0</v>
      </c>
      <c r="G17" s="46">
        <f t="shared" si="2"/>
        <v>0</v>
      </c>
      <c r="H17" s="39">
        <v>0</v>
      </c>
      <c r="I17" s="3">
        <v>0</v>
      </c>
      <c r="J17" s="4">
        <v>0</v>
      </c>
      <c r="K17" s="3">
        <v>0</v>
      </c>
      <c r="L17" s="4">
        <v>0</v>
      </c>
      <c r="M17" s="54">
        <v>0</v>
      </c>
      <c r="N17" s="45">
        <v>0</v>
      </c>
      <c r="O17" s="6">
        <v>0</v>
      </c>
      <c r="P17" s="7">
        <v>0</v>
      </c>
      <c r="Q17" s="6">
        <v>0</v>
      </c>
      <c r="R17" s="7">
        <v>0</v>
      </c>
      <c r="S17" s="46">
        <v>0</v>
      </c>
      <c r="T17" s="39">
        <v>0</v>
      </c>
      <c r="U17" s="3">
        <v>0</v>
      </c>
      <c r="V17" s="4">
        <v>0</v>
      </c>
      <c r="W17" s="3">
        <v>0</v>
      </c>
      <c r="X17" s="4">
        <v>0</v>
      </c>
      <c r="Y17" s="29">
        <v>0</v>
      </c>
    </row>
    <row r="18" spans="1:25" x14ac:dyDescent="0.2">
      <c r="A18" s="83" t="s">
        <v>15</v>
      </c>
      <c r="B18" s="5">
        <v>0</v>
      </c>
      <c r="C18" s="6">
        <f t="shared" si="0"/>
        <v>0</v>
      </c>
      <c r="D18" s="7">
        <v>0</v>
      </c>
      <c r="E18" s="6">
        <f t="shared" si="1"/>
        <v>0</v>
      </c>
      <c r="F18" s="7">
        <v>0</v>
      </c>
      <c r="G18" s="46">
        <f t="shared" si="2"/>
        <v>0</v>
      </c>
      <c r="H18" s="39">
        <v>0</v>
      </c>
      <c r="I18" s="3">
        <v>0</v>
      </c>
      <c r="J18" s="4">
        <v>0</v>
      </c>
      <c r="K18" s="3">
        <v>0</v>
      </c>
      <c r="L18" s="4">
        <v>0</v>
      </c>
      <c r="M18" s="54">
        <v>0</v>
      </c>
      <c r="N18" s="45">
        <v>0</v>
      </c>
      <c r="O18" s="6">
        <v>0</v>
      </c>
      <c r="P18" s="7">
        <v>0</v>
      </c>
      <c r="Q18" s="6">
        <v>0</v>
      </c>
      <c r="R18" s="7">
        <v>0</v>
      </c>
      <c r="S18" s="46">
        <v>0</v>
      </c>
      <c r="T18" s="39">
        <v>0</v>
      </c>
      <c r="U18" s="3">
        <v>0</v>
      </c>
      <c r="V18" s="4">
        <v>0</v>
      </c>
      <c r="W18" s="3">
        <v>0</v>
      </c>
      <c r="X18" s="4">
        <v>0</v>
      </c>
      <c r="Y18" s="29">
        <v>0</v>
      </c>
    </row>
    <row r="19" spans="1:25" x14ac:dyDescent="0.2">
      <c r="A19" s="83" t="s">
        <v>16</v>
      </c>
      <c r="B19" s="5">
        <v>0</v>
      </c>
      <c r="C19" s="6">
        <f t="shared" si="0"/>
        <v>0</v>
      </c>
      <c r="D19" s="7">
        <v>0</v>
      </c>
      <c r="E19" s="6">
        <f t="shared" si="1"/>
        <v>0</v>
      </c>
      <c r="F19" s="7">
        <v>0</v>
      </c>
      <c r="G19" s="46">
        <f t="shared" si="2"/>
        <v>0</v>
      </c>
      <c r="H19" s="39">
        <v>0</v>
      </c>
      <c r="I19" s="3">
        <v>0</v>
      </c>
      <c r="J19" s="4">
        <v>0</v>
      </c>
      <c r="K19" s="3">
        <v>0</v>
      </c>
      <c r="L19" s="4">
        <v>0</v>
      </c>
      <c r="M19" s="54">
        <v>0</v>
      </c>
      <c r="N19" s="45">
        <v>0</v>
      </c>
      <c r="O19" s="6">
        <v>0</v>
      </c>
      <c r="P19" s="7">
        <v>0</v>
      </c>
      <c r="Q19" s="6">
        <v>0</v>
      </c>
      <c r="R19" s="7">
        <v>0</v>
      </c>
      <c r="S19" s="46">
        <v>0</v>
      </c>
      <c r="T19" s="39">
        <v>0</v>
      </c>
      <c r="U19" s="3">
        <v>0</v>
      </c>
      <c r="V19" s="4">
        <v>0</v>
      </c>
      <c r="W19" s="3">
        <v>0</v>
      </c>
      <c r="X19" s="4">
        <v>0</v>
      </c>
      <c r="Y19" s="29">
        <v>0</v>
      </c>
    </row>
    <row r="20" spans="1:25" x14ac:dyDescent="0.2">
      <c r="A20" s="83" t="s">
        <v>17</v>
      </c>
      <c r="B20" s="5">
        <v>0</v>
      </c>
      <c r="C20" s="6">
        <f t="shared" si="0"/>
        <v>0</v>
      </c>
      <c r="D20" s="7">
        <v>0</v>
      </c>
      <c r="E20" s="6">
        <f t="shared" si="1"/>
        <v>0</v>
      </c>
      <c r="F20" s="7">
        <v>0</v>
      </c>
      <c r="G20" s="46">
        <f t="shared" si="2"/>
        <v>0</v>
      </c>
      <c r="H20" s="39">
        <v>0</v>
      </c>
      <c r="I20" s="3">
        <v>0</v>
      </c>
      <c r="J20" s="4">
        <v>0</v>
      </c>
      <c r="K20" s="3">
        <v>0</v>
      </c>
      <c r="L20" s="4">
        <v>0</v>
      </c>
      <c r="M20" s="54">
        <v>0</v>
      </c>
      <c r="N20" s="45">
        <v>0</v>
      </c>
      <c r="O20" s="6">
        <v>0</v>
      </c>
      <c r="P20" s="7">
        <v>0</v>
      </c>
      <c r="Q20" s="6">
        <v>0</v>
      </c>
      <c r="R20" s="7">
        <v>0</v>
      </c>
      <c r="S20" s="46">
        <v>0</v>
      </c>
      <c r="T20" s="39">
        <v>0</v>
      </c>
      <c r="U20" s="3">
        <v>0</v>
      </c>
      <c r="V20" s="4">
        <v>0</v>
      </c>
      <c r="W20" s="3">
        <v>0</v>
      </c>
      <c r="X20" s="4">
        <v>0</v>
      </c>
      <c r="Y20" s="29">
        <v>0</v>
      </c>
    </row>
    <row r="21" spans="1:25" ht="15" thickBot="1" x14ac:dyDescent="0.25">
      <c r="A21" s="84" t="s">
        <v>18</v>
      </c>
      <c r="B21" s="47">
        <f t="shared" ref="B21:G21" si="3">SUM(B6:B20)</f>
        <v>23806</v>
      </c>
      <c r="C21" s="14">
        <f t="shared" si="3"/>
        <v>1</v>
      </c>
      <c r="D21" s="15">
        <f t="shared" si="3"/>
        <v>224</v>
      </c>
      <c r="E21" s="14">
        <f t="shared" si="3"/>
        <v>1</v>
      </c>
      <c r="F21" s="15">
        <f t="shared" si="3"/>
        <v>785396</v>
      </c>
      <c r="G21" s="48">
        <f t="shared" si="3"/>
        <v>1</v>
      </c>
      <c r="H21" s="40">
        <v>13223.616032815686</v>
      </c>
      <c r="I21" s="17">
        <v>1</v>
      </c>
      <c r="J21" s="40">
        <v>120.4441343606338</v>
      </c>
      <c r="K21" s="17">
        <v>1</v>
      </c>
      <c r="L21" s="40">
        <v>807263.19177499972</v>
      </c>
      <c r="M21" s="55">
        <v>1.0000000000000002</v>
      </c>
      <c r="N21" s="47">
        <v>10960.057788468728</v>
      </c>
      <c r="O21" s="14">
        <v>0.99999999999999978</v>
      </c>
      <c r="P21" s="15">
        <v>208.20157111052052</v>
      </c>
      <c r="Q21" s="14">
        <v>1</v>
      </c>
      <c r="R21" s="15">
        <v>808153.85131290008</v>
      </c>
      <c r="S21" s="48">
        <v>-1</v>
      </c>
      <c r="T21" s="40">
        <v>11528.243100287096</v>
      </c>
      <c r="U21" s="17">
        <v>1</v>
      </c>
      <c r="V21" s="18">
        <v>13.880104740701617</v>
      </c>
      <c r="W21" s="17">
        <v>1</v>
      </c>
      <c r="X21" s="18">
        <v>882133.35531060013</v>
      </c>
      <c r="Y21" s="30">
        <v>0.99999999999999989</v>
      </c>
    </row>
    <row r="22" spans="1:25" ht="15" thickTop="1" x14ac:dyDescent="0.2">
      <c r="A22" s="85" t="s">
        <v>19</v>
      </c>
      <c r="B22" s="49">
        <v>18851</v>
      </c>
      <c r="C22" s="9">
        <f>B22/$B$24</f>
        <v>0.79185919516088377</v>
      </c>
      <c r="D22" s="8">
        <v>224</v>
      </c>
      <c r="E22" s="9">
        <f>D22/$D$24</f>
        <v>1</v>
      </c>
      <c r="F22" s="8">
        <v>713414</v>
      </c>
      <c r="G22" s="50">
        <f>F22/$F$24</f>
        <v>0.90834941863722252</v>
      </c>
      <c r="H22" s="41">
        <v>12095.405367682351</v>
      </c>
      <c r="I22" s="11">
        <v>0.9146828819753372</v>
      </c>
      <c r="J22" s="10">
        <v>120.4441343606338</v>
      </c>
      <c r="K22" s="11">
        <v>1</v>
      </c>
      <c r="L22" s="10">
        <v>732108.91729500005</v>
      </c>
      <c r="M22" s="56">
        <v>0.90690272618037437</v>
      </c>
      <c r="N22" s="49">
        <v>12363.533420578775</v>
      </c>
      <c r="O22" s="9">
        <v>1.128053678232269</v>
      </c>
      <c r="P22" s="8">
        <v>208.20157111052052</v>
      </c>
      <c r="Q22" s="9">
        <v>1</v>
      </c>
      <c r="R22" s="8">
        <v>733731.14431290026</v>
      </c>
      <c r="S22" s="50">
        <v>0.90790988714331933</v>
      </c>
      <c r="T22" s="41">
        <v>6299.0872812799316</v>
      </c>
      <c r="U22" s="11">
        <v>0.54640479052751012</v>
      </c>
      <c r="V22" s="13">
        <v>13.880104740701617</v>
      </c>
      <c r="W22" s="11">
        <v>1</v>
      </c>
      <c r="X22" s="13">
        <v>798215.44058060111</v>
      </c>
      <c r="Y22" s="31">
        <v>0.90486956053652423</v>
      </c>
    </row>
    <row r="23" spans="1:25" x14ac:dyDescent="0.2">
      <c r="A23" s="83" t="s">
        <v>20</v>
      </c>
      <c r="B23" s="45">
        <v>4955</v>
      </c>
      <c r="C23" s="6">
        <f>B23/$B$24</f>
        <v>0.20814080483911618</v>
      </c>
      <c r="D23" s="7">
        <v>0</v>
      </c>
      <c r="E23" s="6">
        <f>D23/$D$24</f>
        <v>0</v>
      </c>
      <c r="F23" s="7">
        <v>71982</v>
      </c>
      <c r="G23" s="46">
        <f>F23/$F$24</f>
        <v>9.1650581362777497E-2</v>
      </c>
      <c r="H23" s="39">
        <v>1128.1998905261239</v>
      </c>
      <c r="I23" s="3">
        <v>8.5317118024662783E-2</v>
      </c>
      <c r="J23" s="2">
        <v>0</v>
      </c>
      <c r="K23" s="3">
        <v>0</v>
      </c>
      <c r="L23" s="2">
        <v>75153.97447999999</v>
      </c>
      <c r="M23" s="54">
        <v>9.3097273819625626E-2</v>
      </c>
      <c r="N23" s="45">
        <v>-1403.4757042179647</v>
      </c>
      <c r="O23" s="6">
        <v>-0.12805367823226904</v>
      </c>
      <c r="P23" s="7">
        <v>0</v>
      </c>
      <c r="Q23" s="6">
        <v>0</v>
      </c>
      <c r="R23" s="7">
        <v>74423.006999999983</v>
      </c>
      <c r="S23" s="46">
        <v>9.2090112856680686E-2</v>
      </c>
      <c r="T23" s="39">
        <v>5229.1558646095209</v>
      </c>
      <c r="U23" s="3">
        <v>0.45359520947248977</v>
      </c>
      <c r="V23" s="4">
        <v>0</v>
      </c>
      <c r="W23" s="3">
        <v>0</v>
      </c>
      <c r="X23" s="4">
        <v>83917.714729999963</v>
      </c>
      <c r="Y23" s="29">
        <v>9.5130439463475713E-2</v>
      </c>
    </row>
    <row r="24" spans="1:25" ht="15" thickBot="1" x14ac:dyDescent="0.25">
      <c r="A24" s="84" t="s">
        <v>18</v>
      </c>
      <c r="B24" s="47">
        <f t="shared" ref="B24:G24" si="4">SUM(B22:B23)</f>
        <v>23806</v>
      </c>
      <c r="C24" s="14">
        <f t="shared" si="4"/>
        <v>1</v>
      </c>
      <c r="D24" s="15">
        <f t="shared" si="4"/>
        <v>224</v>
      </c>
      <c r="E24" s="14">
        <f t="shared" si="4"/>
        <v>1</v>
      </c>
      <c r="F24" s="15">
        <f t="shared" si="4"/>
        <v>785396</v>
      </c>
      <c r="G24" s="48">
        <f t="shared" si="4"/>
        <v>1</v>
      </c>
      <c r="H24" s="40">
        <v>13223.605258208476</v>
      </c>
      <c r="I24" s="17">
        <v>1</v>
      </c>
      <c r="J24" s="16">
        <v>120.4441343606338</v>
      </c>
      <c r="K24" s="17">
        <v>1</v>
      </c>
      <c r="L24" s="16">
        <v>807262.89177500003</v>
      </c>
      <c r="M24" s="55">
        <v>1</v>
      </c>
      <c r="N24" s="47">
        <v>10960.05771636081</v>
      </c>
      <c r="O24" s="14">
        <v>1</v>
      </c>
      <c r="P24" s="15">
        <v>208.20157111052052</v>
      </c>
      <c r="Q24" s="14">
        <v>1</v>
      </c>
      <c r="R24" s="15">
        <v>808154.15131290024</v>
      </c>
      <c r="S24" s="48">
        <v>1</v>
      </c>
      <c r="T24" s="40">
        <v>11528.243145889453</v>
      </c>
      <c r="U24" s="17">
        <v>0.99999999999999989</v>
      </c>
      <c r="V24" s="18">
        <v>13.880104740701617</v>
      </c>
      <c r="W24" s="17">
        <v>1</v>
      </c>
      <c r="X24" s="18">
        <v>882133.15531060111</v>
      </c>
      <c r="Y24" s="30">
        <v>1</v>
      </c>
    </row>
    <row r="25" spans="1:25" ht="15" thickTop="1" x14ac:dyDescent="0.2">
      <c r="A25" s="85" t="s">
        <v>21</v>
      </c>
      <c r="B25" s="49">
        <v>23806</v>
      </c>
      <c r="C25" s="9">
        <f>B25/$B$27</f>
        <v>1</v>
      </c>
      <c r="D25" s="8">
        <v>224</v>
      </c>
      <c r="E25" s="9">
        <f>D25/$D$27</f>
        <v>1</v>
      </c>
      <c r="F25" s="8">
        <v>785333</v>
      </c>
      <c r="G25" s="50">
        <f>F25/$F$27</f>
        <v>0.99991978568772955</v>
      </c>
      <c r="H25" s="41">
        <v>13183.159230713689</v>
      </c>
      <c r="I25" s="11">
        <v>0.99686599572061418</v>
      </c>
      <c r="J25" s="10">
        <v>120.4441343606338</v>
      </c>
      <c r="K25" s="11">
        <v>1</v>
      </c>
      <c r="L25" s="10">
        <v>803381.83676500048</v>
      </c>
      <c r="M25" s="56">
        <v>0.99519257479685219</v>
      </c>
      <c r="N25" s="49">
        <v>11015</v>
      </c>
      <c r="O25" s="9">
        <v>1.0049818365409948</v>
      </c>
      <c r="P25" s="8">
        <v>208.20157111052052</v>
      </c>
      <c r="Q25" s="9">
        <v>1</v>
      </c>
      <c r="R25" s="8">
        <v>800390.08852290001</v>
      </c>
      <c r="S25" s="50">
        <v>0.99039247661460461</v>
      </c>
      <c r="T25" s="41">
        <v>11376.186130060092</v>
      </c>
      <c r="U25" s="11">
        <v>0.98681004825243379</v>
      </c>
      <c r="V25" s="13">
        <v>13.880104740701617</v>
      </c>
      <c r="W25" s="11">
        <v>1</v>
      </c>
      <c r="X25" s="13">
        <v>873665.16274060181</v>
      </c>
      <c r="Y25" s="31">
        <v>0.99040055062093391</v>
      </c>
    </row>
    <row r="26" spans="1:25" x14ac:dyDescent="0.2">
      <c r="A26" s="83" t="s">
        <v>22</v>
      </c>
      <c r="B26" s="45">
        <v>0</v>
      </c>
      <c r="C26" s="6">
        <f>B26/$B$27</f>
        <v>0</v>
      </c>
      <c r="D26" s="7">
        <v>0</v>
      </c>
      <c r="E26" s="6">
        <f>D26/$D$27</f>
        <v>0</v>
      </c>
      <c r="F26" s="7">
        <v>63</v>
      </c>
      <c r="G26" s="46">
        <f>F26/$F$27</f>
        <v>8.021431227049794E-5</v>
      </c>
      <c r="H26" s="39">
        <v>41.445969290000306</v>
      </c>
      <c r="I26" s="3">
        <v>3.1340042793858787E-3</v>
      </c>
      <c r="J26" s="2">
        <v>0</v>
      </c>
      <c r="K26" s="3">
        <v>0</v>
      </c>
      <c r="L26" s="2">
        <v>3880.8550100000002</v>
      </c>
      <c r="M26" s="54">
        <v>4.807425203147711E-3</v>
      </c>
      <c r="N26" s="45">
        <v>-54.602906743000496</v>
      </c>
      <c r="O26" s="6">
        <v>-4.9818365409947619E-3</v>
      </c>
      <c r="P26" s="7">
        <v>0</v>
      </c>
      <c r="Q26" s="6">
        <v>0</v>
      </c>
      <c r="R26" s="7">
        <v>7764.3627900000001</v>
      </c>
      <c r="S26" s="46">
        <v>9.6075233853953074E-3</v>
      </c>
      <c r="T26" s="39">
        <v>152.05697022700042</v>
      </c>
      <c r="U26" s="3">
        <v>1.3189951747566261E-2</v>
      </c>
      <c r="V26" s="4">
        <v>0</v>
      </c>
      <c r="W26" s="3">
        <v>0</v>
      </c>
      <c r="X26" s="4">
        <v>8467.9925699999985</v>
      </c>
      <c r="Y26" s="29">
        <v>9.5994493790661252E-3</v>
      </c>
    </row>
    <row r="27" spans="1:25" ht="15" thickBot="1" x14ac:dyDescent="0.25">
      <c r="A27" s="86" t="s">
        <v>18</v>
      </c>
      <c r="B27" s="51">
        <f t="shared" ref="B27:G27" si="5">SUM(B25:B26)</f>
        <v>23806</v>
      </c>
      <c r="C27" s="33">
        <f t="shared" si="5"/>
        <v>1</v>
      </c>
      <c r="D27" s="32">
        <f t="shared" si="5"/>
        <v>224</v>
      </c>
      <c r="E27" s="33">
        <f t="shared" si="5"/>
        <v>1</v>
      </c>
      <c r="F27" s="32">
        <f t="shared" si="5"/>
        <v>785396</v>
      </c>
      <c r="G27" s="52">
        <f t="shared" si="5"/>
        <v>1</v>
      </c>
      <c r="H27" s="40">
        <v>13223.605258208476</v>
      </c>
      <c r="I27" s="35">
        <v>1</v>
      </c>
      <c r="J27" s="34">
        <v>120.4441343606338</v>
      </c>
      <c r="K27" s="35">
        <v>1</v>
      </c>
      <c r="L27" s="34">
        <v>807262.69177500054</v>
      </c>
      <c r="M27" s="57">
        <v>0.99999999999999989</v>
      </c>
      <c r="N27" s="51">
        <v>10960</v>
      </c>
      <c r="O27" s="33">
        <v>1</v>
      </c>
      <c r="P27" s="32">
        <v>208.20157111052052</v>
      </c>
      <c r="Q27" s="33">
        <v>1</v>
      </c>
      <c r="R27" s="32">
        <v>808154.45131290006</v>
      </c>
      <c r="S27" s="52">
        <v>0.99999999999999989</v>
      </c>
      <c r="T27" s="42">
        <v>11528.243100287093</v>
      </c>
      <c r="U27" s="35">
        <v>1</v>
      </c>
      <c r="V27" s="36">
        <v>13.880104740701617</v>
      </c>
      <c r="W27" s="35">
        <v>1</v>
      </c>
      <c r="X27" s="36">
        <v>882133.15531060181</v>
      </c>
      <c r="Y27" s="37">
        <v>1</v>
      </c>
    </row>
    <row r="28" spans="1:25" ht="15" thickBo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s="23" customFormat="1" ht="96.75" thickBot="1" x14ac:dyDescent="0.25">
      <c r="A29" s="87" t="s">
        <v>73</v>
      </c>
      <c r="B29" s="75" t="s">
        <v>40</v>
      </c>
      <c r="C29" s="58" t="s">
        <v>41</v>
      </c>
      <c r="D29" s="58" t="s">
        <v>44</v>
      </c>
      <c r="E29" s="58" t="s">
        <v>45</v>
      </c>
      <c r="F29" s="58" t="s">
        <v>42</v>
      </c>
      <c r="G29" s="74" t="s">
        <v>43</v>
      </c>
      <c r="H29" s="79" t="s">
        <v>46</v>
      </c>
      <c r="I29" s="77" t="s">
        <v>47</v>
      </c>
      <c r="J29" s="77" t="s">
        <v>48</v>
      </c>
      <c r="K29" s="77" t="s">
        <v>49</v>
      </c>
      <c r="L29" s="77" t="s">
        <v>50</v>
      </c>
      <c r="M29" s="80" t="s">
        <v>51</v>
      </c>
      <c r="N29" s="68" t="s">
        <v>52</v>
      </c>
      <c r="O29" s="58" t="s">
        <v>53</v>
      </c>
      <c r="P29" s="58" t="s">
        <v>54</v>
      </c>
      <c r="Q29" s="58" t="s">
        <v>55</v>
      </c>
      <c r="R29" s="58" t="s">
        <v>56</v>
      </c>
      <c r="S29" s="69" t="s">
        <v>57</v>
      </c>
      <c r="T29" s="76" t="s">
        <v>58</v>
      </c>
      <c r="U29" s="77" t="s">
        <v>59</v>
      </c>
      <c r="V29" s="77" t="s">
        <v>60</v>
      </c>
      <c r="W29" s="77" t="s">
        <v>61</v>
      </c>
      <c r="X29" s="77" t="s">
        <v>62</v>
      </c>
      <c r="Y29" s="80" t="s">
        <v>63</v>
      </c>
    </row>
    <row r="30" spans="1:25" x14ac:dyDescent="0.2">
      <c r="A30" s="88" t="s">
        <v>3</v>
      </c>
      <c r="B30" s="12">
        <f t="shared" ref="B30:G39" si="6">B6</f>
        <v>-210</v>
      </c>
      <c r="C30" s="9">
        <f t="shared" si="6"/>
        <v>-8.8213055532218761E-3</v>
      </c>
      <c r="D30" s="8">
        <f t="shared" si="6"/>
        <v>0</v>
      </c>
      <c r="E30" s="9">
        <f t="shared" si="6"/>
        <v>0</v>
      </c>
      <c r="F30" s="8">
        <f t="shared" si="6"/>
        <v>43469</v>
      </c>
      <c r="G30" s="60">
        <f t="shared" si="6"/>
        <v>5.5346602223591668E-2</v>
      </c>
      <c r="H30" s="64">
        <v>-284.89542990130343</v>
      </c>
      <c r="I30" s="11">
        <v>-7.6937181754417536E-3</v>
      </c>
      <c r="J30" s="13">
        <v>0</v>
      </c>
      <c r="K30" s="11">
        <v>0</v>
      </c>
      <c r="L30" s="13">
        <v>47077.975140000002</v>
      </c>
      <c r="M30" s="31">
        <v>5.8318000398959811E-2</v>
      </c>
      <c r="N30" s="49">
        <v>-562.31189767357375</v>
      </c>
      <c r="O30" s="9">
        <v>-1.1717351940495516E-2</v>
      </c>
      <c r="P30" s="8">
        <v>0</v>
      </c>
      <c r="Q30" s="9">
        <v>0</v>
      </c>
      <c r="R30" s="8">
        <v>57038.295190000004</v>
      </c>
      <c r="S30" s="50">
        <v>7.0578510635490352E-2</v>
      </c>
      <c r="T30" s="38">
        <v>-836.38199670947165</v>
      </c>
      <c r="U30" s="26">
        <v>-1.4052608692800799E-2</v>
      </c>
      <c r="V30" s="27">
        <v>0</v>
      </c>
      <c r="W30" s="26">
        <v>0</v>
      </c>
      <c r="X30" s="27">
        <v>90682.874249999993</v>
      </c>
      <c r="Y30" s="28">
        <v>0.10279950724465062</v>
      </c>
    </row>
    <row r="31" spans="1:25" x14ac:dyDescent="0.2">
      <c r="A31" s="89" t="s">
        <v>4</v>
      </c>
      <c r="B31" s="5">
        <f t="shared" si="6"/>
        <v>6213</v>
      </c>
      <c r="C31" s="6">
        <f t="shared" si="6"/>
        <v>0.26098462572460723</v>
      </c>
      <c r="D31" s="7">
        <f t="shared" si="6"/>
        <v>224</v>
      </c>
      <c r="E31" s="6">
        <f t="shared" si="6"/>
        <v>1</v>
      </c>
      <c r="F31" s="7">
        <f t="shared" si="6"/>
        <v>333934</v>
      </c>
      <c r="G31" s="61">
        <f t="shared" si="6"/>
        <v>0.42517914529740414</v>
      </c>
      <c r="H31" s="65">
        <v>9946.8236889277905</v>
      </c>
      <c r="I31" s="3">
        <v>0.26861806182686049</v>
      </c>
      <c r="J31" s="4">
        <v>344.44413436063383</v>
      </c>
      <c r="K31" s="3">
        <v>1</v>
      </c>
      <c r="L31" s="4">
        <v>336250.38466499996</v>
      </c>
      <c r="M31" s="29">
        <v>0.4165312974640365</v>
      </c>
      <c r="N31" s="45">
        <v>16304.780893069166</v>
      </c>
      <c r="O31" s="6">
        <v>0.33975602655248011</v>
      </c>
      <c r="P31" s="7">
        <v>552.64570547115432</v>
      </c>
      <c r="Q31" s="6">
        <v>1</v>
      </c>
      <c r="R31" s="7">
        <v>333962.26489290001</v>
      </c>
      <c r="S31" s="46">
        <v>0.41324094954241192</v>
      </c>
      <c r="T31" s="39">
        <v>17010.749540754197</v>
      </c>
      <c r="U31" s="3">
        <v>0.28580888614045002</v>
      </c>
      <c r="V31" s="4">
        <v>566.52581021185597</v>
      </c>
      <c r="W31" s="3">
        <v>1</v>
      </c>
      <c r="X31" s="4">
        <v>349573.72196059994</v>
      </c>
      <c r="Y31" s="29">
        <v>0.39628217191437531</v>
      </c>
    </row>
    <row r="32" spans="1:25" x14ac:dyDescent="0.2">
      <c r="A32" s="89" t="s">
        <v>5</v>
      </c>
      <c r="B32" s="5">
        <f t="shared" si="6"/>
        <v>0</v>
      </c>
      <c r="C32" s="6">
        <f t="shared" si="6"/>
        <v>0</v>
      </c>
      <c r="D32" s="7">
        <f t="shared" si="6"/>
        <v>0</v>
      </c>
      <c r="E32" s="6">
        <f t="shared" si="6"/>
        <v>0</v>
      </c>
      <c r="F32" s="7">
        <f t="shared" si="6"/>
        <v>0</v>
      </c>
      <c r="G32" s="61">
        <f t="shared" si="6"/>
        <v>0</v>
      </c>
      <c r="H32" s="65">
        <v>0</v>
      </c>
      <c r="I32" s="3">
        <v>0</v>
      </c>
      <c r="J32" s="4">
        <v>0</v>
      </c>
      <c r="K32" s="3">
        <v>0</v>
      </c>
      <c r="L32" s="4">
        <v>0</v>
      </c>
      <c r="M32" s="29">
        <v>0</v>
      </c>
      <c r="N32" s="45">
        <v>0</v>
      </c>
      <c r="O32" s="6">
        <v>0</v>
      </c>
      <c r="P32" s="7">
        <v>0</v>
      </c>
      <c r="Q32" s="6">
        <v>0</v>
      </c>
      <c r="R32" s="7">
        <v>0</v>
      </c>
      <c r="S32" s="46">
        <v>0</v>
      </c>
      <c r="T32" s="39">
        <v>0</v>
      </c>
      <c r="U32" s="3">
        <v>0</v>
      </c>
      <c r="V32" s="4">
        <v>0</v>
      </c>
      <c r="W32" s="3">
        <v>0</v>
      </c>
      <c r="X32" s="4">
        <v>0</v>
      </c>
      <c r="Y32" s="29">
        <v>0</v>
      </c>
    </row>
    <row r="33" spans="1:25" x14ac:dyDescent="0.2">
      <c r="A33" s="89" t="s">
        <v>6</v>
      </c>
      <c r="B33" s="5">
        <f t="shared" si="6"/>
        <v>7417</v>
      </c>
      <c r="C33" s="6">
        <f t="shared" si="6"/>
        <v>0.31156011089641267</v>
      </c>
      <c r="D33" s="7">
        <f t="shared" si="6"/>
        <v>0</v>
      </c>
      <c r="E33" s="6">
        <f t="shared" si="6"/>
        <v>0</v>
      </c>
      <c r="F33" s="7">
        <f t="shared" si="6"/>
        <v>260643</v>
      </c>
      <c r="G33" s="61">
        <f t="shared" si="6"/>
        <v>0.33186188877967293</v>
      </c>
      <c r="H33" s="65">
        <v>11444.254590051347</v>
      </c>
      <c r="I33" s="3">
        <v>0.3090567987502067</v>
      </c>
      <c r="J33" s="4">
        <v>0</v>
      </c>
      <c r="K33" s="3">
        <v>0</v>
      </c>
      <c r="L33" s="4">
        <v>268780.91071999993</v>
      </c>
      <c r="M33" s="29">
        <v>0.3329532591830528</v>
      </c>
      <c r="N33" s="45">
        <v>14234.190424890969</v>
      </c>
      <c r="O33" s="6">
        <v>0.29660944306268261</v>
      </c>
      <c r="P33" s="7">
        <v>0</v>
      </c>
      <c r="Q33" s="6">
        <v>0</v>
      </c>
      <c r="R33" s="7">
        <v>264391.24669000006</v>
      </c>
      <c r="S33" s="46">
        <v>0.32715459594788637</v>
      </c>
      <c r="T33" s="39">
        <v>15124.257100137089</v>
      </c>
      <c r="U33" s="3">
        <v>0.25411267534895016</v>
      </c>
      <c r="V33" s="4">
        <v>0</v>
      </c>
      <c r="W33" s="3">
        <v>0</v>
      </c>
      <c r="X33" s="4">
        <v>273993.3417300001</v>
      </c>
      <c r="Y33" s="29">
        <v>0.31060308521439678</v>
      </c>
    </row>
    <row r="34" spans="1:25" x14ac:dyDescent="0.2">
      <c r="A34" s="89" t="s">
        <v>7</v>
      </c>
      <c r="B34" s="5">
        <f t="shared" si="6"/>
        <v>0</v>
      </c>
      <c r="C34" s="6">
        <f t="shared" si="6"/>
        <v>0</v>
      </c>
      <c r="D34" s="7">
        <f t="shared" si="6"/>
        <v>0</v>
      </c>
      <c r="E34" s="6">
        <f t="shared" si="6"/>
        <v>0</v>
      </c>
      <c r="F34" s="7">
        <f t="shared" si="6"/>
        <v>0</v>
      </c>
      <c r="G34" s="61">
        <f t="shared" si="6"/>
        <v>0</v>
      </c>
      <c r="H34" s="65">
        <v>0</v>
      </c>
      <c r="I34" s="3">
        <v>0</v>
      </c>
      <c r="J34" s="4">
        <v>0</v>
      </c>
      <c r="K34" s="3">
        <v>0</v>
      </c>
      <c r="L34" s="4">
        <v>0</v>
      </c>
      <c r="M34" s="29">
        <v>0</v>
      </c>
      <c r="N34" s="45">
        <v>0</v>
      </c>
      <c r="O34" s="6">
        <v>0</v>
      </c>
      <c r="P34" s="7">
        <v>0</v>
      </c>
      <c r="Q34" s="6">
        <v>0</v>
      </c>
      <c r="R34" s="7">
        <v>0</v>
      </c>
      <c r="S34" s="46">
        <v>0</v>
      </c>
      <c r="T34" s="39">
        <v>0</v>
      </c>
      <c r="U34" s="3">
        <v>0</v>
      </c>
      <c r="V34" s="4">
        <v>0</v>
      </c>
      <c r="W34" s="3">
        <v>0</v>
      </c>
      <c r="X34" s="4">
        <v>0</v>
      </c>
      <c r="Y34" s="29">
        <v>0</v>
      </c>
    </row>
    <row r="35" spans="1:25" x14ac:dyDescent="0.2">
      <c r="A35" s="89" t="s">
        <v>8</v>
      </c>
      <c r="B35" s="5">
        <f t="shared" si="6"/>
        <v>6108</v>
      </c>
      <c r="C35" s="6">
        <f t="shared" si="6"/>
        <v>0.25657397294799628</v>
      </c>
      <c r="D35" s="7">
        <f t="shared" si="6"/>
        <v>0</v>
      </c>
      <c r="E35" s="6">
        <f t="shared" si="6"/>
        <v>0</v>
      </c>
      <c r="F35" s="7">
        <f t="shared" si="6"/>
        <v>87044</v>
      </c>
      <c r="G35" s="61">
        <f t="shared" si="6"/>
        <v>0.11082816821068607</v>
      </c>
      <c r="H35" s="65">
        <v>10151.48773842027</v>
      </c>
      <c r="I35" s="3">
        <v>0.27414509859956443</v>
      </c>
      <c r="J35" s="4">
        <v>0</v>
      </c>
      <c r="K35" s="3">
        <v>0</v>
      </c>
      <c r="L35" s="4">
        <v>90596.337959999975</v>
      </c>
      <c r="M35" s="29">
        <v>0.11222651903748755</v>
      </c>
      <c r="N35" s="45">
        <v>12707.67068010231</v>
      </c>
      <c r="O35" s="6">
        <v>0.26480010527736064</v>
      </c>
      <c r="P35" s="7">
        <v>0</v>
      </c>
      <c r="Q35" s="6">
        <v>0</v>
      </c>
      <c r="R35" s="7">
        <v>90844.507999999987</v>
      </c>
      <c r="S35" s="46">
        <v>0.11240991780515182</v>
      </c>
      <c r="T35" s="39">
        <v>18735.499172414988</v>
      </c>
      <c r="U35" s="3">
        <v>0.31478754871584802</v>
      </c>
      <c r="V35" s="4">
        <v>0</v>
      </c>
      <c r="W35" s="3">
        <v>0</v>
      </c>
      <c r="X35" s="4">
        <v>100077.84540000001</v>
      </c>
      <c r="Y35" s="29">
        <v>0.11344979168683909</v>
      </c>
    </row>
    <row r="36" spans="1:25" x14ac:dyDescent="0.2">
      <c r="A36" s="89" t="s">
        <v>9</v>
      </c>
      <c r="B36" s="5">
        <f t="shared" si="6"/>
        <v>4282</v>
      </c>
      <c r="C36" s="6">
        <f t="shared" si="6"/>
        <v>0.17987062085188607</v>
      </c>
      <c r="D36" s="7">
        <f t="shared" si="6"/>
        <v>0</v>
      </c>
      <c r="E36" s="6">
        <f t="shared" si="6"/>
        <v>0</v>
      </c>
      <c r="F36" s="7">
        <f t="shared" si="6"/>
        <v>56790</v>
      </c>
      <c r="G36" s="61">
        <f t="shared" si="6"/>
        <v>7.2307472918120286E-2</v>
      </c>
      <c r="H36" s="65">
        <v>5740.0761915139483</v>
      </c>
      <c r="I36" s="3">
        <v>0.15501311670169859</v>
      </c>
      <c r="J36" s="4">
        <v>0</v>
      </c>
      <c r="K36" s="3">
        <v>0</v>
      </c>
      <c r="L36" s="4">
        <v>59882.670539999992</v>
      </c>
      <c r="M36" s="29">
        <v>7.4179859988823177E-2</v>
      </c>
      <c r="N36" s="45">
        <v>5343.0723377774502</v>
      </c>
      <c r="O36" s="6">
        <v>0.11133795903000464</v>
      </c>
      <c r="P36" s="7">
        <v>0</v>
      </c>
      <c r="Q36" s="6">
        <v>0</v>
      </c>
      <c r="R36" s="7">
        <v>53389.607460000014</v>
      </c>
      <c r="S36" s="46">
        <v>6.606366767078449E-2</v>
      </c>
      <c r="T36" s="39">
        <v>9305.0785083687697</v>
      </c>
      <c r="U36" s="3">
        <v>0.15634079600988626</v>
      </c>
      <c r="V36" s="4">
        <v>0</v>
      </c>
      <c r="W36" s="3">
        <v>0</v>
      </c>
      <c r="X36" s="4">
        <v>56928.102030000016</v>
      </c>
      <c r="Y36" s="29">
        <v>6.4534575965507587E-2</v>
      </c>
    </row>
    <row r="37" spans="1:25" x14ac:dyDescent="0.2">
      <c r="A37" s="89" t="s">
        <v>23</v>
      </c>
      <c r="B37" s="5">
        <f t="shared" si="6"/>
        <v>-4</v>
      </c>
      <c r="C37" s="6">
        <f t="shared" si="6"/>
        <v>-1.6802486768041671E-4</v>
      </c>
      <c r="D37" s="7">
        <f t="shared" si="6"/>
        <v>0</v>
      </c>
      <c r="E37" s="6">
        <f t="shared" si="6"/>
        <v>0</v>
      </c>
      <c r="F37" s="7">
        <f t="shared" si="6"/>
        <v>3453</v>
      </c>
      <c r="G37" s="61">
        <f t="shared" si="6"/>
        <v>4.3965082582544347E-3</v>
      </c>
      <c r="H37" s="65">
        <v>31.869253803635146</v>
      </c>
      <c r="I37" s="3">
        <v>8.6064229711138715E-4</v>
      </c>
      <c r="J37" s="4">
        <v>0</v>
      </c>
      <c r="K37" s="3">
        <v>0</v>
      </c>
      <c r="L37" s="4">
        <v>4622.3342700000003</v>
      </c>
      <c r="M37" s="29">
        <v>5.7259321583044958E-3</v>
      </c>
      <c r="N37" s="45">
        <v>-37.728616881907769</v>
      </c>
      <c r="O37" s="6">
        <v>-7.8618198203244186E-4</v>
      </c>
      <c r="P37" s="7">
        <v>0</v>
      </c>
      <c r="Q37" s="6">
        <v>0</v>
      </c>
      <c r="R37" s="7">
        <v>8527.9290799999999</v>
      </c>
      <c r="S37" s="46">
        <v>1.0552358398275041E-2</v>
      </c>
      <c r="T37" s="39">
        <v>178.71459660594013</v>
      </c>
      <c r="U37" s="3">
        <v>3.0027024776663057E-3</v>
      </c>
      <c r="V37" s="4">
        <v>0</v>
      </c>
      <c r="W37" s="3">
        <v>0</v>
      </c>
      <c r="X37" s="4">
        <v>10877.469939999999</v>
      </c>
      <c r="Y37" s="29">
        <v>1.2330867974230528E-2</v>
      </c>
    </row>
    <row r="38" spans="1:25" x14ac:dyDescent="0.2">
      <c r="A38" s="89" t="s">
        <v>11</v>
      </c>
      <c r="B38" s="5">
        <f t="shared" si="6"/>
        <v>0</v>
      </c>
      <c r="C38" s="6">
        <f t="shared" si="6"/>
        <v>0</v>
      </c>
      <c r="D38" s="7">
        <f t="shared" si="6"/>
        <v>0</v>
      </c>
      <c r="E38" s="6">
        <f t="shared" si="6"/>
        <v>0</v>
      </c>
      <c r="F38" s="7">
        <f t="shared" si="6"/>
        <v>0</v>
      </c>
      <c r="G38" s="61">
        <f t="shared" si="6"/>
        <v>0</v>
      </c>
      <c r="H38" s="65">
        <v>0</v>
      </c>
      <c r="I38" s="3">
        <v>0</v>
      </c>
      <c r="J38" s="4">
        <v>0</v>
      </c>
      <c r="K38" s="3">
        <v>0</v>
      </c>
      <c r="L38" s="4">
        <v>0</v>
      </c>
      <c r="M38" s="29">
        <v>0</v>
      </c>
      <c r="N38" s="45">
        <v>0</v>
      </c>
      <c r="O38" s="6">
        <v>0</v>
      </c>
      <c r="P38" s="7">
        <v>0</v>
      </c>
      <c r="Q38" s="6">
        <v>0</v>
      </c>
      <c r="R38" s="7">
        <v>0</v>
      </c>
      <c r="S38" s="46">
        <v>0</v>
      </c>
      <c r="T38" s="39">
        <v>0</v>
      </c>
      <c r="U38" s="3">
        <v>0</v>
      </c>
      <c r="V38" s="4">
        <v>0</v>
      </c>
      <c r="W38" s="3">
        <v>0</v>
      </c>
      <c r="X38" s="4">
        <v>0</v>
      </c>
      <c r="Y38" s="29">
        <v>0</v>
      </c>
    </row>
    <row r="39" spans="1:25" x14ac:dyDescent="0.2">
      <c r="A39" s="89" t="s">
        <v>12</v>
      </c>
      <c r="B39" s="5">
        <f t="shared" si="6"/>
        <v>0</v>
      </c>
      <c r="C39" s="6">
        <f t="shared" si="6"/>
        <v>0</v>
      </c>
      <c r="D39" s="7">
        <f t="shared" si="6"/>
        <v>0</v>
      </c>
      <c r="E39" s="6">
        <f t="shared" si="6"/>
        <v>0</v>
      </c>
      <c r="F39" s="7">
        <f t="shared" si="6"/>
        <v>63</v>
      </c>
      <c r="G39" s="61">
        <f t="shared" si="6"/>
        <v>8.021431227049794E-5</v>
      </c>
      <c r="H39" s="65">
        <v>0</v>
      </c>
      <c r="I39" s="3">
        <v>0</v>
      </c>
      <c r="J39" s="4">
        <v>0</v>
      </c>
      <c r="K39" s="3">
        <v>0</v>
      </c>
      <c r="L39" s="4">
        <v>52.578480000000006</v>
      </c>
      <c r="M39" s="29">
        <v>6.5131769335835974E-5</v>
      </c>
      <c r="N39" s="45">
        <v>0</v>
      </c>
      <c r="O39" s="6">
        <v>0</v>
      </c>
      <c r="P39" s="7">
        <v>0</v>
      </c>
      <c r="Q39" s="6">
        <v>0</v>
      </c>
      <c r="R39" s="7">
        <v>0</v>
      </c>
      <c r="S39" s="46">
        <v>0</v>
      </c>
      <c r="T39" s="39">
        <v>0</v>
      </c>
      <c r="U39" s="3">
        <v>0</v>
      </c>
      <c r="V39" s="4">
        <v>0</v>
      </c>
      <c r="W39" s="3">
        <v>0</v>
      </c>
      <c r="X39" s="4">
        <v>0</v>
      </c>
      <c r="Y39" s="29">
        <v>0</v>
      </c>
    </row>
    <row r="40" spans="1:25" x14ac:dyDescent="0.2">
      <c r="A40" s="89" t="s">
        <v>13</v>
      </c>
      <c r="B40" s="5">
        <f t="shared" ref="B40:G45" si="7">B16</f>
        <v>0</v>
      </c>
      <c r="C40" s="6">
        <f t="shared" si="7"/>
        <v>0</v>
      </c>
      <c r="D40" s="7">
        <f t="shared" si="7"/>
        <v>0</v>
      </c>
      <c r="E40" s="6">
        <f t="shared" si="7"/>
        <v>0</v>
      </c>
      <c r="F40" s="7">
        <f t="shared" si="7"/>
        <v>0</v>
      </c>
      <c r="G40" s="61">
        <f t="shared" si="7"/>
        <v>0</v>
      </c>
      <c r="H40" s="65">
        <v>0</v>
      </c>
      <c r="I40" s="3">
        <v>0</v>
      </c>
      <c r="J40" s="4">
        <v>0</v>
      </c>
      <c r="K40" s="3">
        <v>0</v>
      </c>
      <c r="L40" s="4">
        <v>0</v>
      </c>
      <c r="M40" s="29">
        <v>0</v>
      </c>
      <c r="N40" s="45">
        <v>0</v>
      </c>
      <c r="O40" s="6">
        <v>0</v>
      </c>
      <c r="P40" s="7">
        <v>0</v>
      </c>
      <c r="Q40" s="6">
        <v>0</v>
      </c>
      <c r="R40" s="7">
        <v>0</v>
      </c>
      <c r="S40" s="46">
        <v>0</v>
      </c>
      <c r="T40" s="39">
        <v>0</v>
      </c>
      <c r="U40" s="3">
        <v>0</v>
      </c>
      <c r="V40" s="4">
        <v>0</v>
      </c>
      <c r="W40" s="3">
        <v>0</v>
      </c>
      <c r="X40" s="4">
        <v>0</v>
      </c>
      <c r="Y40" s="29">
        <v>0</v>
      </c>
    </row>
    <row r="41" spans="1:25" x14ac:dyDescent="0.2">
      <c r="A41" s="89" t="s">
        <v>14</v>
      </c>
      <c r="B41" s="5">
        <f t="shared" si="7"/>
        <v>0</v>
      </c>
      <c r="C41" s="6">
        <f t="shared" si="7"/>
        <v>0</v>
      </c>
      <c r="D41" s="7">
        <f t="shared" si="7"/>
        <v>0</v>
      </c>
      <c r="E41" s="6">
        <f t="shared" si="7"/>
        <v>0</v>
      </c>
      <c r="F41" s="7">
        <f t="shared" si="7"/>
        <v>0</v>
      </c>
      <c r="G41" s="61">
        <f t="shared" si="7"/>
        <v>0</v>
      </c>
      <c r="H41" s="65">
        <v>0</v>
      </c>
      <c r="I41" s="3">
        <v>0</v>
      </c>
      <c r="J41" s="4">
        <v>0</v>
      </c>
      <c r="K41" s="3">
        <v>0</v>
      </c>
      <c r="L41" s="4">
        <v>0</v>
      </c>
      <c r="M41" s="29">
        <v>0</v>
      </c>
      <c r="N41" s="45">
        <v>0</v>
      </c>
      <c r="O41" s="6">
        <v>0</v>
      </c>
      <c r="P41" s="7">
        <v>0</v>
      </c>
      <c r="Q41" s="6">
        <v>0</v>
      </c>
      <c r="R41" s="7">
        <v>0</v>
      </c>
      <c r="S41" s="46">
        <v>0</v>
      </c>
      <c r="T41" s="39">
        <v>0</v>
      </c>
      <c r="U41" s="3">
        <v>0</v>
      </c>
      <c r="V41" s="4">
        <v>0</v>
      </c>
      <c r="W41" s="3">
        <v>0</v>
      </c>
      <c r="X41" s="4">
        <v>0</v>
      </c>
      <c r="Y41" s="29">
        <v>0</v>
      </c>
    </row>
    <row r="42" spans="1:25" x14ac:dyDescent="0.2">
      <c r="A42" s="89" t="s">
        <v>15</v>
      </c>
      <c r="B42" s="5">
        <f t="shared" si="7"/>
        <v>0</v>
      </c>
      <c r="C42" s="6">
        <f t="shared" si="7"/>
        <v>0</v>
      </c>
      <c r="D42" s="7">
        <f t="shared" si="7"/>
        <v>0</v>
      </c>
      <c r="E42" s="6">
        <f t="shared" si="7"/>
        <v>0</v>
      </c>
      <c r="F42" s="7">
        <f t="shared" si="7"/>
        <v>0</v>
      </c>
      <c r="G42" s="61">
        <f t="shared" si="7"/>
        <v>0</v>
      </c>
      <c r="H42" s="65">
        <v>0</v>
      </c>
      <c r="I42" s="3">
        <v>0</v>
      </c>
      <c r="J42" s="4">
        <v>0</v>
      </c>
      <c r="K42" s="3">
        <v>0</v>
      </c>
      <c r="L42" s="4">
        <v>0</v>
      </c>
      <c r="M42" s="29">
        <v>0</v>
      </c>
      <c r="N42" s="45">
        <v>0</v>
      </c>
      <c r="O42" s="6">
        <v>0</v>
      </c>
      <c r="P42" s="7">
        <v>0</v>
      </c>
      <c r="Q42" s="6">
        <v>0</v>
      </c>
      <c r="R42" s="7">
        <v>0</v>
      </c>
      <c r="S42" s="46">
        <v>0</v>
      </c>
      <c r="T42" s="39">
        <v>0</v>
      </c>
      <c r="U42" s="3">
        <v>0</v>
      </c>
      <c r="V42" s="4">
        <v>0</v>
      </c>
      <c r="W42" s="3">
        <v>0</v>
      </c>
      <c r="X42" s="4">
        <v>0</v>
      </c>
      <c r="Y42" s="29">
        <v>0</v>
      </c>
    </row>
    <row r="43" spans="1:25" x14ac:dyDescent="0.2">
      <c r="A43" s="89" t="s">
        <v>16</v>
      </c>
      <c r="B43" s="5">
        <f t="shared" si="7"/>
        <v>0</v>
      </c>
      <c r="C43" s="6">
        <f t="shared" si="7"/>
        <v>0</v>
      </c>
      <c r="D43" s="7">
        <f t="shared" si="7"/>
        <v>0</v>
      </c>
      <c r="E43" s="6">
        <f t="shared" si="7"/>
        <v>0</v>
      </c>
      <c r="F43" s="7">
        <f t="shared" si="7"/>
        <v>0</v>
      </c>
      <c r="G43" s="61">
        <f t="shared" si="7"/>
        <v>0</v>
      </c>
      <c r="H43" s="65">
        <v>0</v>
      </c>
      <c r="I43" s="3">
        <v>0</v>
      </c>
      <c r="J43" s="4">
        <v>0</v>
      </c>
      <c r="K43" s="3">
        <v>0</v>
      </c>
      <c r="L43" s="4">
        <v>0</v>
      </c>
      <c r="M43" s="29">
        <v>0</v>
      </c>
      <c r="N43" s="45">
        <v>0</v>
      </c>
      <c r="O43" s="6">
        <v>0</v>
      </c>
      <c r="P43" s="7">
        <v>0</v>
      </c>
      <c r="Q43" s="6">
        <v>0</v>
      </c>
      <c r="R43" s="7">
        <v>0</v>
      </c>
      <c r="S43" s="46">
        <v>0</v>
      </c>
      <c r="T43" s="39">
        <v>0</v>
      </c>
      <c r="U43" s="3">
        <v>0</v>
      </c>
      <c r="V43" s="4">
        <v>0</v>
      </c>
      <c r="W43" s="3">
        <v>0</v>
      </c>
      <c r="X43" s="4">
        <v>0</v>
      </c>
      <c r="Y43" s="29">
        <v>0</v>
      </c>
    </row>
    <row r="44" spans="1:25" x14ac:dyDescent="0.2">
      <c r="A44" s="89" t="s">
        <v>17</v>
      </c>
      <c r="B44" s="5">
        <f t="shared" si="7"/>
        <v>0</v>
      </c>
      <c r="C44" s="6">
        <f t="shared" si="7"/>
        <v>0</v>
      </c>
      <c r="D44" s="7">
        <f t="shared" si="7"/>
        <v>0</v>
      </c>
      <c r="E44" s="6">
        <f t="shared" si="7"/>
        <v>0</v>
      </c>
      <c r="F44" s="7">
        <f t="shared" si="7"/>
        <v>0</v>
      </c>
      <c r="G44" s="61">
        <f t="shared" si="7"/>
        <v>0</v>
      </c>
      <c r="H44" s="65">
        <v>0</v>
      </c>
      <c r="I44" s="3">
        <v>0</v>
      </c>
      <c r="J44" s="4">
        <v>0</v>
      </c>
      <c r="K44" s="3">
        <v>0</v>
      </c>
      <c r="L44" s="4">
        <v>0</v>
      </c>
      <c r="M44" s="29">
        <v>0</v>
      </c>
      <c r="N44" s="45">
        <v>0</v>
      </c>
      <c r="O44" s="6">
        <v>0</v>
      </c>
      <c r="P44" s="7">
        <v>0</v>
      </c>
      <c r="Q44" s="6">
        <v>0</v>
      </c>
      <c r="R44" s="7">
        <v>0</v>
      </c>
      <c r="S44" s="46">
        <v>0</v>
      </c>
      <c r="T44" s="39">
        <v>0</v>
      </c>
      <c r="U44" s="3">
        <v>0</v>
      </c>
      <c r="V44" s="4">
        <v>0</v>
      </c>
      <c r="W44" s="3">
        <v>0</v>
      </c>
      <c r="X44" s="4">
        <v>0</v>
      </c>
      <c r="Y44" s="29">
        <v>0</v>
      </c>
    </row>
    <row r="45" spans="1:25" ht="15" thickBot="1" x14ac:dyDescent="0.25">
      <c r="A45" s="90" t="s">
        <v>18</v>
      </c>
      <c r="B45" s="19">
        <f t="shared" si="7"/>
        <v>23806</v>
      </c>
      <c r="C45" s="14">
        <f t="shared" si="7"/>
        <v>1</v>
      </c>
      <c r="D45" s="15">
        <f t="shared" si="7"/>
        <v>224</v>
      </c>
      <c r="E45" s="14">
        <f t="shared" si="7"/>
        <v>1</v>
      </c>
      <c r="F45" s="15">
        <f t="shared" si="7"/>
        <v>785396</v>
      </c>
      <c r="G45" s="62">
        <f t="shared" si="7"/>
        <v>1</v>
      </c>
      <c r="H45" s="66">
        <v>37029.616032815691</v>
      </c>
      <c r="I45" s="17">
        <v>0.99999999999999978</v>
      </c>
      <c r="J45" s="18">
        <v>344.44413436063383</v>
      </c>
      <c r="K45" s="17">
        <v>1</v>
      </c>
      <c r="L45" s="18">
        <v>807263.19177499972</v>
      </c>
      <c r="M45" s="30">
        <v>1.0000000000000002</v>
      </c>
      <c r="N45" s="47">
        <v>47989.673821284414</v>
      </c>
      <c r="O45" s="14">
        <v>1</v>
      </c>
      <c r="P45" s="15">
        <v>552.64570547115432</v>
      </c>
      <c r="Q45" s="14">
        <v>1</v>
      </c>
      <c r="R45" s="15">
        <v>808153.85131290008</v>
      </c>
      <c r="S45" s="48">
        <v>1</v>
      </c>
      <c r="T45" s="40">
        <v>59517.916921571516</v>
      </c>
      <c r="U45" s="17">
        <v>1</v>
      </c>
      <c r="V45" s="18">
        <v>566.52581021185597</v>
      </c>
      <c r="W45" s="17">
        <v>1</v>
      </c>
      <c r="X45" s="18">
        <v>882133.35531060013</v>
      </c>
      <c r="Y45" s="30">
        <v>0.99999999999999989</v>
      </c>
    </row>
    <row r="46" spans="1:25" ht="15" thickTop="1" x14ac:dyDescent="0.2">
      <c r="A46" s="91" t="s">
        <v>19</v>
      </c>
      <c r="B46" s="12">
        <f t="shared" ref="B46:G48" si="8">B22</f>
        <v>18851</v>
      </c>
      <c r="C46" s="9">
        <f t="shared" si="8"/>
        <v>0.79185919516088377</v>
      </c>
      <c r="D46" s="8">
        <f t="shared" si="8"/>
        <v>224</v>
      </c>
      <c r="E46" s="9">
        <f t="shared" si="8"/>
        <v>1</v>
      </c>
      <c r="F46" s="8">
        <f t="shared" si="8"/>
        <v>713414</v>
      </c>
      <c r="G46" s="60">
        <f t="shared" si="8"/>
        <v>0.90834941863722252</v>
      </c>
      <c r="H46" s="64">
        <v>30946.405367682353</v>
      </c>
      <c r="I46" s="11">
        <v>0.83572063898311089</v>
      </c>
      <c r="J46" s="10">
        <v>344.44413436063383</v>
      </c>
      <c r="K46" s="11">
        <v>1</v>
      </c>
      <c r="L46" s="10">
        <v>732108.91729500005</v>
      </c>
      <c r="M46" s="31">
        <v>0.90690272618037437</v>
      </c>
      <c r="N46" s="49">
        <v>43309.938788261126</v>
      </c>
      <c r="O46" s="9">
        <v>0.90248474575059967</v>
      </c>
      <c r="P46" s="8">
        <v>552.64570547115432</v>
      </c>
      <c r="Q46" s="9">
        <v>1</v>
      </c>
      <c r="R46" s="8">
        <v>733731.14431290026</v>
      </c>
      <c r="S46" s="50">
        <v>0.90790988714331933</v>
      </c>
      <c r="T46" s="41">
        <v>49609.026069541054</v>
      </c>
      <c r="U46" s="11">
        <v>0.83351430356331713</v>
      </c>
      <c r="V46" s="13">
        <v>566.52581021185597</v>
      </c>
      <c r="W46" s="11">
        <v>1</v>
      </c>
      <c r="X46" s="13">
        <v>798215.44058060111</v>
      </c>
      <c r="Y46" s="31">
        <v>0.90486956053652423</v>
      </c>
    </row>
    <row r="47" spans="1:25" x14ac:dyDescent="0.2">
      <c r="A47" s="89" t="s">
        <v>20</v>
      </c>
      <c r="B47" s="5">
        <f t="shared" si="8"/>
        <v>4955</v>
      </c>
      <c r="C47" s="6">
        <f t="shared" si="8"/>
        <v>0.20814080483911618</v>
      </c>
      <c r="D47" s="7">
        <f t="shared" si="8"/>
        <v>0</v>
      </c>
      <c r="E47" s="6">
        <f t="shared" si="8"/>
        <v>0</v>
      </c>
      <c r="F47" s="7">
        <f t="shared" si="8"/>
        <v>71982</v>
      </c>
      <c r="G47" s="61">
        <f t="shared" si="8"/>
        <v>9.1650581362777497E-2</v>
      </c>
      <c r="H47" s="65">
        <v>6083.1998905261244</v>
      </c>
      <c r="I47" s="3">
        <v>0.16427936101688906</v>
      </c>
      <c r="J47" s="2">
        <v>0</v>
      </c>
      <c r="K47" s="3">
        <v>0</v>
      </c>
      <c r="L47" s="2">
        <v>75153.97447999999</v>
      </c>
      <c r="M47" s="29">
        <v>9.3097273819625626E-2</v>
      </c>
      <c r="N47" s="45">
        <v>4679.7241863081599</v>
      </c>
      <c r="O47" s="6">
        <v>9.7515254249400385E-2</v>
      </c>
      <c r="P47" s="7">
        <v>0</v>
      </c>
      <c r="Q47" s="6">
        <v>0</v>
      </c>
      <c r="R47" s="7">
        <v>74423.006999999983</v>
      </c>
      <c r="S47" s="46">
        <v>9.2090112856680686E-2</v>
      </c>
      <c r="T47" s="39">
        <v>9908.8800509176799</v>
      </c>
      <c r="U47" s="3">
        <v>0.16648569643668282</v>
      </c>
      <c r="V47" s="4">
        <v>0</v>
      </c>
      <c r="W47" s="3">
        <v>0</v>
      </c>
      <c r="X47" s="4">
        <v>83917.714729999963</v>
      </c>
      <c r="Y47" s="29">
        <v>9.5130439463475713E-2</v>
      </c>
    </row>
    <row r="48" spans="1:25" ht="15" thickBot="1" x14ac:dyDescent="0.25">
      <c r="A48" s="90" t="s">
        <v>18</v>
      </c>
      <c r="B48" s="19">
        <f t="shared" si="8"/>
        <v>23806</v>
      </c>
      <c r="C48" s="14">
        <f t="shared" si="8"/>
        <v>1</v>
      </c>
      <c r="D48" s="15">
        <f t="shared" si="8"/>
        <v>224</v>
      </c>
      <c r="E48" s="14">
        <f t="shared" si="8"/>
        <v>1</v>
      </c>
      <c r="F48" s="15">
        <f t="shared" si="8"/>
        <v>785396</v>
      </c>
      <c r="G48" s="62">
        <f t="shared" si="8"/>
        <v>1</v>
      </c>
      <c r="H48" s="66">
        <v>37029.605258208481</v>
      </c>
      <c r="I48" s="17">
        <v>1</v>
      </c>
      <c r="J48" s="16">
        <v>344.44413436063383</v>
      </c>
      <c r="K48" s="17">
        <v>1</v>
      </c>
      <c r="L48" s="16">
        <v>807262.89177500003</v>
      </c>
      <c r="M48" s="30">
        <v>1</v>
      </c>
      <c r="N48" s="47">
        <v>47989.662974569284</v>
      </c>
      <c r="O48" s="14">
        <v>1</v>
      </c>
      <c r="P48" s="15">
        <v>552.64570547115432</v>
      </c>
      <c r="Q48" s="14">
        <v>1</v>
      </c>
      <c r="R48" s="15">
        <v>808154.15131290024</v>
      </c>
      <c r="S48" s="48">
        <v>1</v>
      </c>
      <c r="T48" s="40">
        <v>59517.906120458734</v>
      </c>
      <c r="U48" s="17">
        <v>1</v>
      </c>
      <c r="V48" s="18">
        <v>566.52581021185597</v>
      </c>
      <c r="W48" s="17">
        <v>1</v>
      </c>
      <c r="X48" s="18">
        <v>882133.15531060111</v>
      </c>
      <c r="Y48" s="30">
        <v>1</v>
      </c>
    </row>
    <row r="49" spans="1:25" ht="15" thickTop="1" x14ac:dyDescent="0.2">
      <c r="A49" s="91" t="s">
        <v>21</v>
      </c>
      <c r="B49" s="12">
        <f t="shared" ref="B49:G51" si="9">B25</f>
        <v>23806</v>
      </c>
      <c r="C49" s="9">
        <f t="shared" si="9"/>
        <v>1</v>
      </c>
      <c r="D49" s="8">
        <f t="shared" si="9"/>
        <v>224</v>
      </c>
      <c r="E49" s="9">
        <f t="shared" si="9"/>
        <v>1</v>
      </c>
      <c r="F49" s="8">
        <f t="shared" si="9"/>
        <v>785333</v>
      </c>
      <c r="G49" s="60">
        <f t="shared" si="9"/>
        <v>0.99991978568772955</v>
      </c>
      <c r="H49" s="64">
        <v>36989.159230713689</v>
      </c>
      <c r="I49" s="11">
        <v>0.99888076446317453</v>
      </c>
      <c r="J49" s="10">
        <v>344.44413436063383</v>
      </c>
      <c r="K49" s="11">
        <v>1</v>
      </c>
      <c r="L49" s="10">
        <v>803381.83676500048</v>
      </c>
      <c r="M49" s="31">
        <v>0.99519257479685219</v>
      </c>
      <c r="N49" s="49">
        <v>48003</v>
      </c>
      <c r="O49" s="9">
        <v>1.0002741542544289</v>
      </c>
      <c r="P49" s="8">
        <v>552.64570547115432</v>
      </c>
      <c r="Q49" s="9">
        <v>1</v>
      </c>
      <c r="R49" s="8">
        <v>800390.08852290001</v>
      </c>
      <c r="S49" s="50">
        <v>0.99039247661460461</v>
      </c>
      <c r="T49" s="41">
        <v>59380</v>
      </c>
      <c r="U49" s="11">
        <v>0.9976663264124298</v>
      </c>
      <c r="V49" s="13">
        <v>566.52581021185597</v>
      </c>
      <c r="W49" s="11">
        <v>1</v>
      </c>
      <c r="X49" s="13">
        <v>873665.16274060181</v>
      </c>
      <c r="Y49" s="31">
        <v>0.99040055062093391</v>
      </c>
    </row>
    <row r="50" spans="1:25" x14ac:dyDescent="0.2">
      <c r="A50" s="89" t="s">
        <v>22</v>
      </c>
      <c r="B50" s="5">
        <f t="shared" si="9"/>
        <v>0</v>
      </c>
      <c r="C50" s="6">
        <f t="shared" si="9"/>
        <v>0</v>
      </c>
      <c r="D50" s="7">
        <f t="shared" si="9"/>
        <v>0</v>
      </c>
      <c r="E50" s="6">
        <f t="shared" si="9"/>
        <v>0</v>
      </c>
      <c r="F50" s="7">
        <f t="shared" si="9"/>
        <v>63</v>
      </c>
      <c r="G50" s="61">
        <f t="shared" si="9"/>
        <v>8.021431227049794E-5</v>
      </c>
      <c r="H50" s="65">
        <v>41.445969290000306</v>
      </c>
      <c r="I50" s="3">
        <v>1.1192355368255277E-3</v>
      </c>
      <c r="J50" s="2">
        <v>0</v>
      </c>
      <c r="K50" s="3">
        <v>0</v>
      </c>
      <c r="L50" s="2">
        <v>3880.8550100000002</v>
      </c>
      <c r="M50" s="29">
        <v>4.807425203147711E-3</v>
      </c>
      <c r="N50" s="45">
        <v>-13.156937453000189</v>
      </c>
      <c r="O50" s="6">
        <v>-2.7415425442880987E-4</v>
      </c>
      <c r="P50" s="7">
        <v>0</v>
      </c>
      <c r="Q50" s="6">
        <v>0</v>
      </c>
      <c r="R50" s="7">
        <v>7764.3627900000001</v>
      </c>
      <c r="S50" s="46">
        <v>9.6075233853953074E-3</v>
      </c>
      <c r="T50" s="39">
        <v>138</v>
      </c>
      <c r="U50" s="3">
        <v>2.3336735875702573E-3</v>
      </c>
      <c r="V50" s="4">
        <v>0</v>
      </c>
      <c r="W50" s="3">
        <v>0</v>
      </c>
      <c r="X50" s="4">
        <v>8467.9925699999985</v>
      </c>
      <c r="Y50" s="29">
        <v>9.5994493790661252E-3</v>
      </c>
    </row>
    <row r="51" spans="1:25" ht="15" thickBot="1" x14ac:dyDescent="0.25">
      <c r="A51" s="92" t="s">
        <v>18</v>
      </c>
      <c r="B51" s="59">
        <f t="shared" si="9"/>
        <v>23806</v>
      </c>
      <c r="C51" s="22">
        <f t="shared" si="9"/>
        <v>1</v>
      </c>
      <c r="D51" s="21">
        <f t="shared" si="9"/>
        <v>224</v>
      </c>
      <c r="E51" s="22">
        <f t="shared" si="9"/>
        <v>1</v>
      </c>
      <c r="F51" s="21">
        <f t="shared" si="9"/>
        <v>785396</v>
      </c>
      <c r="G51" s="63">
        <f t="shared" si="9"/>
        <v>1</v>
      </c>
      <c r="H51" s="67">
        <v>37029.605258208481</v>
      </c>
      <c r="I51" s="35">
        <v>1</v>
      </c>
      <c r="J51" s="34">
        <v>344.44413436063383</v>
      </c>
      <c r="K51" s="35">
        <v>1</v>
      </c>
      <c r="L51" s="34">
        <v>807262.69177500054</v>
      </c>
      <c r="M51" s="37">
        <v>0.99999999999999989</v>
      </c>
      <c r="N51" s="47">
        <v>47989.673821284414</v>
      </c>
      <c r="O51" s="33">
        <v>1</v>
      </c>
      <c r="P51" s="32">
        <v>552.64570547115432</v>
      </c>
      <c r="Q51" s="33">
        <v>1</v>
      </c>
      <c r="R51" s="32">
        <v>808154.45131290006</v>
      </c>
      <c r="S51" s="52">
        <v>0.99999999999999989</v>
      </c>
      <c r="T51" s="40">
        <v>59517.906120458734</v>
      </c>
      <c r="U51" s="35">
        <v>1</v>
      </c>
      <c r="V51" s="36">
        <v>566.52581021185597</v>
      </c>
      <c r="W51" s="35">
        <v>1</v>
      </c>
      <c r="X51" s="36">
        <v>882133.15531060181</v>
      </c>
      <c r="Y51" s="37">
        <v>1</v>
      </c>
    </row>
  </sheetData>
  <pageMargins left="0.31496062992125984" right="0.31496062992125984" top="0.74803149606299213" bottom="0.74803149606299213" header="0.31496062992125984" footer="0.31496062992125984"/>
  <pageSetup paperSize="9" scale="62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פירוט תרומת אפיקי ההשקעה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פירוט תרומת אפיקי ההשקעה לתשואה הכוללת לשנת 2020</dc:title>
  <dc:creator>Ofra Briman</dc:creator>
  <cp:lastModifiedBy>Ofra Briman</cp:lastModifiedBy>
  <cp:lastPrinted>2020-06-01T05:39:08Z</cp:lastPrinted>
  <dcterms:created xsi:type="dcterms:W3CDTF">2020-05-31T10:57:28Z</dcterms:created>
  <dcterms:modified xsi:type="dcterms:W3CDTF">2020-06-01T06:18:26Z</dcterms:modified>
</cp:coreProperties>
</file>